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6" windowHeight="13176"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G292" i="9"/>
  <c r="F292" i="9"/>
  <c r="H291" i="9"/>
  <c r="E291" i="9" s="1"/>
  <c r="B291" i="9" s="1"/>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E269" i="9"/>
  <c r="B269" i="9" s="1"/>
  <c r="M268" i="9"/>
  <c r="L268" i="9"/>
  <c r="F268" i="9"/>
  <c r="E268" i="9"/>
  <c r="B268" i="9" s="1"/>
  <c r="M267" i="9"/>
  <c r="L267" i="9"/>
  <c r="F267" i="9" s="1"/>
  <c r="B267" i="9" s="1"/>
  <c r="E267" i="9"/>
  <c r="M266" i="9"/>
  <c r="L266" i="9"/>
  <c r="F266" i="9" s="1"/>
  <c r="B266" i="9" s="1"/>
  <c r="E266" i="9"/>
  <c r="M265" i="9"/>
  <c r="L265" i="9"/>
  <c r="F265" i="9" s="1"/>
  <c r="B265" i="9" s="1"/>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s="1"/>
  <c r="B259" i="9" s="1"/>
  <c r="E259" i="9"/>
  <c r="M258" i="9"/>
  <c r="L258" i="9"/>
  <c r="F258" i="9" s="1"/>
  <c r="B258" i="9" s="1"/>
  <c r="E258" i="9"/>
  <c r="M257" i="9"/>
  <c r="F257" i="9" s="1"/>
  <c r="B257" i="9" s="1"/>
  <c r="L257" i="9"/>
  <c r="E257" i="9"/>
  <c r="M256" i="9"/>
  <c r="L256" i="9"/>
  <c r="F256" i="9"/>
  <c r="E256" i="9"/>
  <c r="B256" i="9" s="1"/>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B250" i="9" s="1"/>
  <c r="E250" i="9"/>
  <c r="M249" i="9"/>
  <c r="L249" i="9"/>
  <c r="F249" i="9" s="1"/>
  <c r="E249" i="9"/>
  <c r="M248" i="9"/>
  <c r="L248" i="9"/>
  <c r="F248" i="9"/>
  <c r="E248" i="9"/>
  <c r="B248" i="9" s="1"/>
  <c r="M247" i="9"/>
  <c r="L247" i="9"/>
  <c r="F247" i="9" s="1"/>
  <c r="E247" i="9"/>
  <c r="B247" i="9" s="1"/>
  <c r="M246" i="9"/>
  <c r="L246" i="9"/>
  <c r="F246" i="9" s="1"/>
  <c r="B246" i="9" s="1"/>
  <c r="E246" i="9"/>
  <c r="M245" i="9"/>
  <c r="L245" i="9"/>
  <c r="F245" i="9" s="1"/>
  <c r="E245" i="9"/>
  <c r="M244" i="9"/>
  <c r="L244" i="9"/>
  <c r="F244" i="9"/>
  <c r="E244" i="9"/>
  <c r="B244" i="9" s="1"/>
  <c r="M243" i="9"/>
  <c r="L243" i="9"/>
  <c r="F243" i="9" s="1"/>
  <c r="B243" i="9" s="1"/>
  <c r="E243" i="9"/>
  <c r="M242" i="9"/>
  <c r="L242" i="9"/>
  <c r="F242" i="9" s="1"/>
  <c r="B242" i="9" s="1"/>
  <c r="E242" i="9"/>
  <c r="M241" i="9"/>
  <c r="L241" i="9"/>
  <c r="F241" i="9" s="1"/>
  <c r="B241" i="9" s="1"/>
  <c r="E241" i="9"/>
  <c r="M240" i="9"/>
  <c r="L240" i="9"/>
  <c r="F240" i="9" s="1"/>
  <c r="E240" i="9"/>
  <c r="M239" i="9"/>
  <c r="L239" i="9"/>
  <c r="F239" i="9" s="1"/>
  <c r="B239" i="9" s="1"/>
  <c r="E239" i="9"/>
  <c r="M238" i="9"/>
  <c r="L238" i="9"/>
  <c r="F238" i="9" s="1"/>
  <c r="E238" i="9"/>
  <c r="B238" i="9" s="1"/>
  <c r="M237" i="9"/>
  <c r="L237" i="9"/>
  <c r="F237" i="9" s="1"/>
  <c r="E237" i="9"/>
  <c r="B237" i="9" s="1"/>
  <c r="M236" i="9"/>
  <c r="L236" i="9"/>
  <c r="F236" i="9" s="1"/>
  <c r="B236" i="9" s="1"/>
  <c r="E236" i="9"/>
  <c r="M235" i="9"/>
  <c r="L235" i="9"/>
  <c r="F235" i="9" s="1"/>
  <c r="E235" i="9"/>
  <c r="M234" i="9"/>
  <c r="L234" i="9"/>
  <c r="F234" i="9"/>
  <c r="E234" i="9"/>
  <c r="B234" i="9" s="1"/>
  <c r="M233" i="9"/>
  <c r="L233" i="9"/>
  <c r="F233" i="9" s="1"/>
  <c r="B233" i="9" s="1"/>
  <c r="E233" i="9"/>
  <c r="M232" i="9"/>
  <c r="L232" i="9"/>
  <c r="F232" i="9" s="1"/>
  <c r="B232" i="9" s="1"/>
  <c r="E232" i="9"/>
  <c r="M231" i="9"/>
  <c r="L231" i="9"/>
  <c r="F231" i="9" s="1"/>
  <c r="E231" i="9"/>
  <c r="M230" i="9"/>
  <c r="L230" i="9"/>
  <c r="F230" i="9" s="1"/>
  <c r="B230" i="9" s="1"/>
  <c r="E230" i="9"/>
  <c r="M229" i="9"/>
  <c r="L229" i="9"/>
  <c r="F229" i="9" s="1"/>
  <c r="B229" i="9" s="1"/>
  <c r="E229" i="9"/>
  <c r="M228" i="9"/>
  <c r="L228" i="9"/>
  <c r="F228" i="9" s="1"/>
  <c r="E228" i="9"/>
  <c r="B228" i="9" s="1"/>
  <c r="M227" i="9"/>
  <c r="L227" i="9"/>
  <c r="F227" i="9" s="1"/>
  <c r="B227" i="9" s="1"/>
  <c r="E227" i="9"/>
  <c r="M226" i="9"/>
  <c r="L226" i="9"/>
  <c r="F226" i="9" s="1"/>
  <c r="B226" i="9" s="1"/>
  <c r="E226" i="9"/>
  <c r="M225" i="9"/>
  <c r="L225" i="9"/>
  <c r="F225" i="9" s="1"/>
  <c r="B225" i="9" s="1"/>
  <c r="E225" i="9"/>
  <c r="M224" i="9"/>
  <c r="L224" i="9"/>
  <c r="F224" i="9" s="1"/>
  <c r="B224" i="9" s="1"/>
  <c r="E224" i="9"/>
  <c r="M223" i="9"/>
  <c r="L223" i="9"/>
  <c r="E223" i="9"/>
  <c r="M222" i="9"/>
  <c r="L222" i="9"/>
  <c r="F222" i="9" s="1"/>
  <c r="E222" i="9"/>
  <c r="M221" i="9"/>
  <c r="L221" i="9"/>
  <c r="F221" i="9"/>
  <c r="E221" i="9"/>
  <c r="M220" i="9"/>
  <c r="L220" i="9"/>
  <c r="F220" i="9" s="1"/>
  <c r="B220" i="9" s="1"/>
  <c r="E220" i="9"/>
  <c r="M219" i="9"/>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E80" i="9" s="1"/>
  <c r="B80" i="9" s="1"/>
  <c r="G80" i="9"/>
  <c r="F80" i="9"/>
  <c r="H79" i="9"/>
  <c r="G79" i="9"/>
  <c r="E79" i="9" s="1"/>
  <c r="B79" i="9" s="1"/>
  <c r="F79" i="9"/>
  <c r="H78" i="9"/>
  <c r="G78" i="9"/>
  <c r="F78" i="9"/>
  <c r="E78" i="9"/>
  <c r="B78" i="9"/>
  <c r="H77" i="9"/>
  <c r="G77" i="9"/>
  <c r="F77" i="9"/>
  <c r="E77" i="9"/>
  <c r="B77" i="9" s="1"/>
  <c r="H76" i="9"/>
  <c r="E76" i="9" s="1"/>
  <c r="B76" i="9" s="1"/>
  <c r="G76" i="9"/>
  <c r="F76" i="9"/>
  <c r="H75" i="9"/>
  <c r="G75" i="9"/>
  <c r="E75" i="9" s="1"/>
  <c r="B75" i="9" s="1"/>
  <c r="F75" i="9"/>
  <c r="H74" i="9"/>
  <c r="E74" i="9" s="1"/>
  <c r="B74" i="9" s="1"/>
  <c r="G74" i="9"/>
  <c r="F74" i="9"/>
  <c r="H73" i="9"/>
  <c r="G73" i="9"/>
  <c r="F73" i="9"/>
  <c r="E73" i="9"/>
  <c r="B73" i="9"/>
  <c r="H72" i="9"/>
  <c r="G72" i="9"/>
  <c r="F72" i="9"/>
  <c r="E72" i="9"/>
  <c r="B72" i="9" s="1"/>
  <c r="H71" i="9"/>
  <c r="E71" i="9" s="1"/>
  <c r="B71" i="9" s="1"/>
  <c r="G71" i="9"/>
  <c r="F71" i="9"/>
  <c r="H70" i="9"/>
  <c r="G70" i="9"/>
  <c r="E70" i="9" s="1"/>
  <c r="B70" i="9" s="1"/>
  <c r="F70" i="9"/>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E59" i="9" s="1"/>
  <c r="B59" i="9" s="1"/>
  <c r="G59" i="9"/>
  <c r="F59" i="9"/>
  <c r="H58" i="9"/>
  <c r="G58" i="9"/>
  <c r="F58" i="9"/>
  <c r="E58" i="9"/>
  <c r="B58" i="9"/>
  <c r="H57" i="9"/>
  <c r="G57" i="9"/>
  <c r="F57" i="9"/>
  <c r="E57" i="9"/>
  <c r="B57" i="9" s="1"/>
  <c r="H56" i="9"/>
  <c r="G56" i="9"/>
  <c r="F56" i="9"/>
  <c r="B56" i="9" s="1"/>
  <c r="E56" i="9"/>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E48" i="9" s="1"/>
  <c r="B48" i="9" s="1"/>
  <c r="G48" i="9"/>
  <c r="F48" i="9"/>
  <c r="H47" i="9"/>
  <c r="G47" i="9"/>
  <c r="F47" i="9"/>
  <c r="H46" i="9"/>
  <c r="G46" i="9"/>
  <c r="E46" i="9" s="1"/>
  <c r="B46" i="9" s="1"/>
  <c r="F46" i="9"/>
  <c r="H45" i="9"/>
  <c r="G45" i="9"/>
  <c r="E45" i="9" s="1"/>
  <c r="B45" i="9" s="1"/>
  <c r="F45" i="9"/>
  <c r="H44" i="9"/>
  <c r="G44" i="9"/>
  <c r="F44" i="9"/>
  <c r="H43" i="9"/>
  <c r="G43" i="9"/>
  <c r="F43" i="9"/>
  <c r="H42" i="9"/>
  <c r="G42" i="9"/>
  <c r="F42" i="9"/>
  <c r="H41" i="9"/>
  <c r="G41" i="9"/>
  <c r="E41" i="9" s="1"/>
  <c r="B41" i="9" s="1"/>
  <c r="F41" i="9"/>
  <c r="H40" i="9"/>
  <c r="G40" i="9"/>
  <c r="F40" i="9"/>
  <c r="H39" i="9"/>
  <c r="G39" i="9"/>
  <c r="F39" i="9"/>
  <c r="E39" i="9"/>
  <c r="B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E78" i="5"/>
  <c r="F77" i="5"/>
  <c r="F76" i="5"/>
  <c r="F75" i="5"/>
  <c r="F74" i="5"/>
  <c r="F73" i="5"/>
  <c r="F72" i="5"/>
  <c r="F71" i="5"/>
  <c r="E70" i="5"/>
  <c r="E69" i="5" s="1"/>
  <c r="D70" i="5"/>
  <c r="F70" i="5"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E612" i="4"/>
  <c r="F612" i="4"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D417" i="4"/>
  <c r="F417" i="4" s="1"/>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E299" i="4" s="1"/>
  <c r="E298"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F259" i="4" s="1"/>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D82" i="4" s="1"/>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D50"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C1576" i="1"/>
  <c r="G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G1560" i="1"/>
  <c r="C1560" i="1"/>
  <c r="H1560" i="1" s="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C1532" i="1"/>
  <c r="G1532" i="1" s="1"/>
  <c r="H1531" i="1"/>
  <c r="G1531" i="1"/>
  <c r="C1531" i="1"/>
  <c r="C1530" i="1"/>
  <c r="C1529" i="1"/>
  <c r="H1529" i="1" s="1"/>
  <c r="H1528" i="1"/>
  <c r="G1528" i="1"/>
  <c r="C1528" i="1"/>
  <c r="H1527" i="1"/>
  <c r="G1527" i="1"/>
  <c r="C1527" i="1"/>
  <c r="C1526" i="1"/>
  <c r="C1525" i="1"/>
  <c r="H1525" i="1" s="1"/>
  <c r="H1523" i="1"/>
  <c r="G1523" i="1"/>
  <c r="C1523" i="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G1504" i="1"/>
  <c r="C1504" i="1"/>
  <c r="H1504" i="1" s="1"/>
  <c r="C1503" i="1"/>
  <c r="H1503" i="1" s="1"/>
  <c r="C1502" i="1"/>
  <c r="C1501" i="1"/>
  <c r="H1501" i="1" s="1"/>
  <c r="H1500" i="1"/>
  <c r="G1500" i="1"/>
  <c r="C1500" i="1"/>
  <c r="H1499" i="1"/>
  <c r="C1499" i="1"/>
  <c r="G1499" i="1" s="1"/>
  <c r="C1498" i="1"/>
  <c r="C1497" i="1"/>
  <c r="H1496" i="1"/>
  <c r="G1496" i="1"/>
  <c r="C1496" i="1"/>
  <c r="H1495" i="1"/>
  <c r="G1495" i="1"/>
  <c r="C1495" i="1"/>
  <c r="C1494" i="1"/>
  <c r="H1494" i="1" s="1"/>
  <c r="C1493" i="1"/>
  <c r="H1492" i="1"/>
  <c r="G1492" i="1"/>
  <c r="C1492" i="1"/>
  <c r="H1491" i="1"/>
  <c r="C1491" i="1"/>
  <c r="G1491" i="1" s="1"/>
  <c r="C1490" i="1"/>
  <c r="H1490" i="1" s="1"/>
  <c r="C1489" i="1"/>
  <c r="H1488" i="1"/>
  <c r="G1488" i="1"/>
  <c r="C1488" i="1"/>
  <c r="H1487" i="1"/>
  <c r="G1487" i="1"/>
  <c r="C1487" i="1"/>
  <c r="G1486" i="1"/>
  <c r="C1486" i="1"/>
  <c r="H1486" i="1" s="1"/>
  <c r="C1485" i="1"/>
  <c r="C1484" i="1"/>
  <c r="G1484" i="1" s="1"/>
  <c r="C1483" i="1"/>
  <c r="H1483" i="1" s="1"/>
  <c r="G1482" i="1"/>
  <c r="C1482" i="1"/>
  <c r="H1482" i="1" s="1"/>
  <c r="C1480" i="1"/>
  <c r="H1480" i="1" s="1"/>
  <c r="D1479" i="1"/>
  <c r="J1479" i="1" s="1"/>
  <c r="C1479" i="1"/>
  <c r="H1478" i="1"/>
  <c r="G1478" i="1"/>
  <c r="I1478" i="1" s="1"/>
  <c r="D1478" i="1"/>
  <c r="J1478" i="1" s="1"/>
  <c r="C1478" i="1"/>
  <c r="D1477" i="1"/>
  <c r="J1477" i="1" s="1"/>
  <c r="C1477" i="1"/>
  <c r="H1476" i="1"/>
  <c r="G1476" i="1"/>
  <c r="I1476" i="1" s="1"/>
  <c r="D1476" i="1"/>
  <c r="J1476" i="1" s="1"/>
  <c r="C1476" i="1"/>
  <c r="H1475" i="1"/>
  <c r="G1475" i="1"/>
  <c r="D1475" i="1"/>
  <c r="C1475" i="1"/>
  <c r="D1474" i="1"/>
  <c r="J1474" i="1" s="1"/>
  <c r="C1474" i="1"/>
  <c r="H1473" i="1"/>
  <c r="G1473" i="1"/>
  <c r="I1473" i="1" s="1"/>
  <c r="D1473" i="1"/>
  <c r="J1473" i="1" s="1"/>
  <c r="C1473" i="1"/>
  <c r="D1472" i="1"/>
  <c r="J1472" i="1" s="1"/>
  <c r="C1472" i="1"/>
  <c r="H1471" i="1"/>
  <c r="G1471" i="1"/>
  <c r="I1471" i="1" s="1"/>
  <c r="D1471" i="1"/>
  <c r="J1471" i="1" s="1"/>
  <c r="C1471" i="1"/>
  <c r="H1470" i="1"/>
  <c r="G1470" i="1"/>
  <c r="D1470" i="1"/>
  <c r="C1470" i="1"/>
  <c r="H1469" i="1"/>
  <c r="G1469" i="1"/>
  <c r="D1469" i="1"/>
  <c r="C1469" i="1"/>
  <c r="D1468" i="1"/>
  <c r="J1468" i="1" s="1"/>
  <c r="C1468" i="1"/>
  <c r="H1467" i="1"/>
  <c r="G1467" i="1"/>
  <c r="I1467" i="1" s="1"/>
  <c r="D1467" i="1"/>
  <c r="J1467" i="1" s="1"/>
  <c r="C1467" i="1"/>
  <c r="D1466" i="1"/>
  <c r="J1466" i="1" s="1"/>
  <c r="C1466" i="1"/>
  <c r="H1465" i="1"/>
  <c r="G1465" i="1"/>
  <c r="I1465" i="1" s="1"/>
  <c r="D1465" i="1"/>
  <c r="J1465" i="1" s="1"/>
  <c r="C1465" i="1"/>
  <c r="D1464" i="1"/>
  <c r="J1464" i="1" s="1"/>
  <c r="C1464" i="1"/>
  <c r="H1463" i="1"/>
  <c r="G1463" i="1"/>
  <c r="I1463" i="1" s="1"/>
  <c r="D1463" i="1"/>
  <c r="J1463" i="1" s="1"/>
  <c r="C1463" i="1"/>
  <c r="D1462" i="1"/>
  <c r="J1462" i="1" s="1"/>
  <c r="C1462" i="1"/>
  <c r="D1461" i="1"/>
  <c r="C1461" i="1"/>
  <c r="H1460" i="1"/>
  <c r="G1460" i="1"/>
  <c r="D1460" i="1"/>
  <c r="J1460" i="1" s="1"/>
  <c r="C1460" i="1"/>
  <c r="D1459" i="1"/>
  <c r="C1459" i="1"/>
  <c r="J1459" i="1" s="1"/>
  <c r="D1458" i="1"/>
  <c r="J1458" i="1" s="1"/>
  <c r="C1458" i="1"/>
  <c r="D1457" i="1"/>
  <c r="C1457" i="1"/>
  <c r="J1457" i="1" s="1"/>
  <c r="D1456" i="1"/>
  <c r="J1456" i="1" s="1"/>
  <c r="C1456" i="1"/>
  <c r="H1456" i="1" s="1"/>
  <c r="D1455" i="1"/>
  <c r="C1455" i="1"/>
  <c r="J1455" i="1" s="1"/>
  <c r="D1454" i="1"/>
  <c r="C1454" i="1"/>
  <c r="D1453" i="1"/>
  <c r="H1452" i="1"/>
  <c r="G1452" i="1"/>
  <c r="D1452" i="1"/>
  <c r="J1452" i="1" s="1"/>
  <c r="C1452" i="1"/>
  <c r="D1451" i="1"/>
  <c r="C1451" i="1"/>
  <c r="J1451" i="1" s="1"/>
  <c r="H1450" i="1"/>
  <c r="G1450" i="1"/>
  <c r="D1450" i="1"/>
  <c r="J1450" i="1" s="1"/>
  <c r="C1450" i="1"/>
  <c r="D1449" i="1"/>
  <c r="C1449" i="1"/>
  <c r="J1449" i="1" s="1"/>
  <c r="H1448" i="1"/>
  <c r="G1448" i="1"/>
  <c r="D1448" i="1"/>
  <c r="J1448" i="1" s="1"/>
  <c r="C1448" i="1"/>
  <c r="D1447" i="1"/>
  <c r="C1447" i="1"/>
  <c r="J1447" i="1" s="1"/>
  <c r="H1446" i="1"/>
  <c r="G1446" i="1"/>
  <c r="D1446" i="1"/>
  <c r="J1446" i="1" s="1"/>
  <c r="C1446" i="1"/>
  <c r="D1445" i="1"/>
  <c r="C1445" i="1"/>
  <c r="G1445" i="1" s="1"/>
  <c r="J1444" i="1"/>
  <c r="D1444" i="1"/>
  <c r="G1444" i="1" s="1"/>
  <c r="I1444" i="1" s="1"/>
  <c r="C1444" i="1"/>
  <c r="H1444" i="1" s="1"/>
  <c r="D1443" i="1"/>
  <c r="C1443" i="1"/>
  <c r="H1443" i="1" s="1"/>
  <c r="J1442" i="1"/>
  <c r="D1442" i="1"/>
  <c r="G1442" i="1" s="1"/>
  <c r="I1442" i="1" s="1"/>
  <c r="C1442" i="1"/>
  <c r="H1442" i="1" s="1"/>
  <c r="D1441" i="1"/>
  <c r="C1441" i="1"/>
  <c r="H1441" i="1" s="1"/>
  <c r="J1440" i="1"/>
  <c r="D1440" i="1"/>
  <c r="G1440" i="1" s="1"/>
  <c r="I1440" i="1" s="1"/>
  <c r="C1440" i="1"/>
  <c r="H1440" i="1" s="1"/>
  <c r="D1439" i="1"/>
  <c r="C1439" i="1"/>
  <c r="H1439" i="1" s="1"/>
  <c r="H1438" i="1"/>
  <c r="D1438" i="1"/>
  <c r="C1438" i="1"/>
  <c r="G1438" i="1" s="1"/>
  <c r="H1437" i="1"/>
  <c r="D1437" i="1"/>
  <c r="C1437" i="1"/>
  <c r="G1437" i="1" s="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G1416" i="1" s="1"/>
  <c r="D1415" i="1"/>
  <c r="C1415" i="1"/>
  <c r="G1415" i="1" s="1"/>
  <c r="D1414" i="1"/>
  <c r="H1414" i="1" s="1"/>
  <c r="C1414" i="1"/>
  <c r="H1413" i="1"/>
  <c r="D1413" i="1"/>
  <c r="C1413" i="1"/>
  <c r="G1413" i="1" s="1"/>
  <c r="D1412" i="1"/>
  <c r="C1412" i="1"/>
  <c r="D1411" i="1"/>
  <c r="C1411" i="1"/>
  <c r="G1411" i="1" s="1"/>
  <c r="H1410" i="1"/>
  <c r="D1410" i="1"/>
  <c r="C1410" i="1"/>
  <c r="G1410" i="1" s="1"/>
  <c r="H1409" i="1"/>
  <c r="D1409" i="1"/>
  <c r="C1409" i="1"/>
  <c r="G1409" i="1" s="1"/>
  <c r="C1408" i="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H1398" i="1"/>
  <c r="D1398" i="1"/>
  <c r="C1398" i="1"/>
  <c r="G1398" i="1" s="1"/>
  <c r="H1397" i="1"/>
  <c r="D1397" i="1"/>
  <c r="C1397" i="1"/>
  <c r="G1397" i="1" s="1"/>
  <c r="D1396" i="1"/>
  <c r="C1396" i="1"/>
  <c r="G1396" i="1" s="1"/>
  <c r="D1395" i="1"/>
  <c r="C1395" i="1"/>
  <c r="G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C1229" i="1"/>
  <c r="G1229" i="1" s="1"/>
  <c r="H1228" i="1"/>
  <c r="G1228" i="1"/>
  <c r="D1228" i="1"/>
  <c r="C1228" i="1"/>
  <c r="D1227" i="1"/>
  <c r="C1227" i="1"/>
  <c r="G1227" i="1" s="1"/>
  <c r="H1226" i="1"/>
  <c r="D1226" i="1"/>
  <c r="C1226" i="1"/>
  <c r="G1226" i="1" s="1"/>
  <c r="H1225" i="1"/>
  <c r="G1225" i="1"/>
  <c r="D1225" i="1"/>
  <c r="C1225" i="1"/>
  <c r="D1224" i="1"/>
  <c r="C1224" i="1"/>
  <c r="H1224" i="1" s="1"/>
  <c r="D1223" i="1"/>
  <c r="H1221" i="1"/>
  <c r="G1221" i="1"/>
  <c r="D1221" i="1"/>
  <c r="C1221" i="1"/>
  <c r="H1220" i="1"/>
  <c r="G1220" i="1"/>
  <c r="D1220" i="1"/>
  <c r="C1220" i="1"/>
  <c r="H1219" i="1"/>
  <c r="G1219" i="1"/>
  <c r="D1219" i="1"/>
  <c r="C1219" i="1"/>
  <c r="G1218" i="1"/>
  <c r="D1218" i="1"/>
  <c r="H1218" i="1" s="1"/>
  <c r="C1218" i="1"/>
  <c r="D1217" i="1"/>
  <c r="G1217" i="1" s="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G1151" i="1" s="1"/>
  <c r="H1150" i="1"/>
  <c r="G1150" i="1"/>
  <c r="D1150" i="1"/>
  <c r="C1150" i="1"/>
  <c r="H1149" i="1"/>
  <c r="G1149" i="1"/>
  <c r="D1149" i="1"/>
  <c r="C1149" i="1"/>
  <c r="D1148" i="1"/>
  <c r="C1148" i="1"/>
  <c r="G1148" i="1" s="1"/>
  <c r="H1147" i="1"/>
  <c r="G1147" i="1"/>
  <c r="D1147" i="1"/>
  <c r="C1147" i="1"/>
  <c r="H1146" i="1"/>
  <c r="G1146" i="1"/>
  <c r="D1146" i="1"/>
  <c r="C1146" i="1"/>
  <c r="H1145" i="1"/>
  <c r="G1145" i="1"/>
  <c r="D1145" i="1"/>
  <c r="C1145" i="1"/>
  <c r="D1144" i="1"/>
  <c r="H1144" i="1" s="1"/>
  <c r="C1144" i="1"/>
  <c r="H1143" i="1"/>
  <c r="G1143" i="1"/>
  <c r="D1143" i="1"/>
  <c r="C1143" i="1"/>
  <c r="D1142" i="1"/>
  <c r="H1142" i="1" s="1"/>
  <c r="C1142" i="1"/>
  <c r="D1141" i="1"/>
  <c r="H1141" i="1" s="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D1101" i="1"/>
  <c r="H1101" i="1" s="1"/>
  <c r="C1101" i="1"/>
  <c r="H1100" i="1"/>
  <c r="G1100" i="1"/>
  <c r="D1100" i="1"/>
  <c r="C1100" i="1"/>
  <c r="H1099" i="1"/>
  <c r="G1099" i="1"/>
  <c r="D1099" i="1"/>
  <c r="C1099" i="1"/>
  <c r="H1098" i="1"/>
  <c r="G1098" i="1"/>
  <c r="D1098" i="1"/>
  <c r="C1098" i="1"/>
  <c r="D1097" i="1"/>
  <c r="H1097" i="1" s="1"/>
  <c r="C1097" i="1"/>
  <c r="D1096" i="1"/>
  <c r="H1096" i="1" s="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D1042" i="1"/>
  <c r="G1042" i="1" s="1"/>
  <c r="C1042" i="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G1032" i="1" s="1"/>
  <c r="C1032" i="1"/>
  <c r="H1031" i="1"/>
  <c r="G1031" i="1"/>
  <c r="D1031" i="1"/>
  <c r="C1031" i="1"/>
  <c r="D1030" i="1"/>
  <c r="G1030" i="1" s="1"/>
  <c r="C1030" i="1"/>
  <c r="H1029" i="1"/>
  <c r="G1029" i="1"/>
  <c r="D1029" i="1"/>
  <c r="C1029" i="1"/>
  <c r="D1028" i="1"/>
  <c r="H1028" i="1" s="1"/>
  <c r="C1028" i="1"/>
  <c r="H1027" i="1"/>
  <c r="G1027" i="1"/>
  <c r="D1027" i="1"/>
  <c r="C1027" i="1"/>
  <c r="H1026" i="1"/>
  <c r="G1026" i="1"/>
  <c r="D1026" i="1"/>
  <c r="C1026"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D1018" i="1"/>
  <c r="G1018" i="1" s="1"/>
  <c r="C1018" i="1"/>
  <c r="H1017" i="1"/>
  <c r="G1017" i="1"/>
  <c r="D1017" i="1"/>
  <c r="C1017" i="1"/>
  <c r="H1016" i="1"/>
  <c r="G1016" i="1"/>
  <c r="D1016" i="1"/>
  <c r="C1016" i="1"/>
  <c r="D1015" i="1"/>
  <c r="G1015" i="1" s="1"/>
  <c r="C1015" i="1"/>
  <c r="D1014" i="1"/>
  <c r="H1014" i="1" s="1"/>
  <c r="C1014" i="1"/>
  <c r="D1013" i="1"/>
  <c r="H1013" i="1" s="1"/>
  <c r="C1013" i="1"/>
  <c r="D1012" i="1"/>
  <c r="H1012" i="1" s="1"/>
  <c r="C1012" i="1"/>
  <c r="H1011" i="1"/>
  <c r="G1011" i="1"/>
  <c r="D1011" i="1"/>
  <c r="C1011" i="1"/>
  <c r="H1010" i="1"/>
  <c r="G1010" i="1"/>
  <c r="D1010" i="1"/>
  <c r="C1010" i="1"/>
  <c r="H1009" i="1"/>
  <c r="G1009" i="1"/>
  <c r="D1009" i="1"/>
  <c r="C1009" i="1"/>
  <c r="G1008" i="1"/>
  <c r="D1008" i="1"/>
  <c r="H1008" i="1" s="1"/>
  <c r="C1008" i="1"/>
  <c r="D1007" i="1"/>
  <c r="H1007" i="1" s="1"/>
  <c r="C1007" i="1"/>
  <c r="D1006" i="1"/>
  <c r="G1006" i="1" s="1"/>
  <c r="C1006" i="1"/>
  <c r="H1005" i="1"/>
  <c r="G1005" i="1"/>
  <c r="D1005" i="1"/>
  <c r="C1005" i="1"/>
  <c r="D1004" i="1"/>
  <c r="H1004" i="1" s="1"/>
  <c r="C1004" i="1"/>
  <c r="G1003" i="1"/>
  <c r="D1003" i="1"/>
  <c r="H1003" i="1" s="1"/>
  <c r="C1003" i="1"/>
  <c r="H1002" i="1"/>
  <c r="G1002" i="1"/>
  <c r="D1002" i="1"/>
  <c r="C1002" i="1"/>
  <c r="H1001" i="1"/>
  <c r="G1001" i="1"/>
  <c r="D1001" i="1"/>
  <c r="C1001" i="1"/>
  <c r="G1000" i="1"/>
  <c r="D1000" i="1"/>
  <c r="H1000" i="1" s="1"/>
  <c r="C1000" i="1"/>
  <c r="G999" i="1"/>
  <c r="D999" i="1"/>
  <c r="H999" i="1" s="1"/>
  <c r="C999" i="1"/>
  <c r="H998" i="1"/>
  <c r="G998" i="1"/>
  <c r="D998" i="1"/>
  <c r="C998" i="1"/>
  <c r="D997" i="1"/>
  <c r="G997" i="1" s="1"/>
  <c r="C997" i="1"/>
  <c r="H996" i="1"/>
  <c r="D996" i="1"/>
  <c r="G996" i="1" s="1"/>
  <c r="C996" i="1"/>
  <c r="D995" i="1"/>
  <c r="G995" i="1" s="1"/>
  <c r="C995" i="1"/>
  <c r="H994" i="1"/>
  <c r="G994" i="1"/>
  <c r="D994" i="1"/>
  <c r="C994" i="1"/>
  <c r="D993" i="1"/>
  <c r="H993" i="1" s="1"/>
  <c r="C993" i="1"/>
  <c r="H992" i="1"/>
  <c r="G992" i="1"/>
  <c r="D992" i="1"/>
  <c r="C992" i="1"/>
  <c r="D991" i="1"/>
  <c r="H991" i="1" s="1"/>
  <c r="C991" i="1"/>
  <c r="C990" i="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H645" i="1"/>
  <c r="D645" i="1"/>
  <c r="G645" i="1" s="1"/>
  <c r="C645" i="1"/>
  <c r="H644" i="1"/>
  <c r="G644" i="1"/>
  <c r="D644" i="1"/>
  <c r="C644" i="1"/>
  <c r="G643" i="1"/>
  <c r="D643" i="1"/>
  <c r="H643" i="1" s="1"/>
  <c r="C643" i="1"/>
  <c r="H642" i="1"/>
  <c r="D642" i="1"/>
  <c r="G642" i="1" s="1"/>
  <c r="C642" i="1"/>
  <c r="D641" i="1"/>
  <c r="G641" i="1" s="1"/>
  <c r="C641" i="1"/>
  <c r="D632" i="1"/>
  <c r="H632" i="1" s="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C413" i="1"/>
  <c r="D412" i="1"/>
  <c r="C412" i="1"/>
  <c r="H412" i="1" s="1"/>
  <c r="D411" i="1"/>
  <c r="C411" i="1"/>
  <c r="D406" i="1"/>
  <c r="C406" i="1"/>
  <c r="H406" i="1" s="1"/>
  <c r="H405" i="1"/>
  <c r="G405" i="1"/>
  <c r="D405" i="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D380" i="1"/>
  <c r="G380" i="1" s="1"/>
  <c r="C380" i="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D370" i="1"/>
  <c r="H370" i="1" s="1"/>
  <c r="C370" i="1"/>
  <c r="D369" i="1"/>
  <c r="H369" i="1" s="1"/>
  <c r="C369" i="1"/>
  <c r="H368" i="1"/>
  <c r="G368" i="1"/>
  <c r="D368" i="1"/>
  <c r="C368" i="1"/>
  <c r="H367" i="1"/>
  <c r="G367" i="1"/>
  <c r="D367" i="1"/>
  <c r="C367" i="1"/>
  <c r="D366" i="1"/>
  <c r="H366" i="1" s="1"/>
  <c r="C366" i="1"/>
  <c r="D365" i="1"/>
  <c r="H365" i="1" s="1"/>
  <c r="C365" i="1"/>
  <c r="D364" i="1"/>
  <c r="H364" i="1" s="1"/>
  <c r="C364" i="1"/>
  <c r="G363" i="1"/>
  <c r="D363" i="1"/>
  <c r="H363" i="1" s="1"/>
  <c r="C363" i="1"/>
  <c r="H362" i="1"/>
  <c r="G362" i="1"/>
  <c r="D362" i="1"/>
  <c r="C362" i="1"/>
  <c r="D361" i="1"/>
  <c r="H361" i="1" s="1"/>
  <c r="C361" i="1"/>
  <c r="H360" i="1"/>
  <c r="G360" i="1"/>
  <c r="D360" i="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G307" i="1"/>
  <c r="D307" i="1"/>
  <c r="H307" i="1" s="1"/>
  <c r="C307" i="1"/>
  <c r="G306" i="1"/>
  <c r="D306" i="1"/>
  <c r="H306" i="1" s="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H291" i="1" s="1"/>
  <c r="C291" i="1"/>
  <c r="D290" i="1"/>
  <c r="G290" i="1" s="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D256" i="1"/>
  <c r="C256" i="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D190" i="1"/>
  <c r="G190" i="1" s="1"/>
  <c r="C190" i="1"/>
  <c r="G189" i="1"/>
  <c r="D189" i="1"/>
  <c r="H189" i="1" s="1"/>
  <c r="C189" i="1"/>
  <c r="D188" i="1"/>
  <c r="G188" i="1" s="1"/>
  <c r="C188" i="1"/>
  <c r="D187" i="1"/>
  <c r="G187" i="1" s="1"/>
  <c r="C187" i="1"/>
  <c r="D186" i="1"/>
  <c r="G186" i="1" s="1"/>
  <c r="C186" i="1"/>
  <c r="H185" i="1"/>
  <c r="G185" i="1"/>
  <c r="D185" i="1"/>
  <c r="C185" i="1"/>
  <c r="D184" i="1"/>
  <c r="G184" i="1" s="1"/>
  <c r="C184" i="1"/>
  <c r="D183" i="1"/>
  <c r="G183" i="1" s="1"/>
  <c r="C183" i="1"/>
  <c r="G182" i="1"/>
  <c r="D182" i="1"/>
  <c r="H182" i="1" s="1"/>
  <c r="C182" i="1"/>
  <c r="D181" i="1"/>
  <c r="G181" i="1" s="1"/>
  <c r="C181" i="1"/>
  <c r="G180" i="1"/>
  <c r="D180" i="1"/>
  <c r="H180" i="1" s="1"/>
  <c r="C180" i="1"/>
  <c r="G179" i="1"/>
  <c r="D179" i="1"/>
  <c r="H179" i="1" s="1"/>
  <c r="C179" i="1"/>
  <c r="G178" i="1"/>
  <c r="D178" i="1"/>
  <c r="H178" i="1" s="1"/>
  <c r="C178" i="1"/>
  <c r="G177" i="1"/>
  <c r="D177" i="1"/>
  <c r="H177" i="1" s="1"/>
  <c r="C177" i="1"/>
  <c r="G176" i="1"/>
  <c r="D176" i="1"/>
  <c r="H176" i="1" s="1"/>
  <c r="C176" i="1"/>
  <c r="G175" i="1"/>
  <c r="D175" i="1"/>
  <c r="H175" i="1" s="1"/>
  <c r="C175" i="1"/>
  <c r="G174" i="1"/>
  <c r="D174" i="1"/>
  <c r="H174" i="1" s="1"/>
  <c r="C174" i="1"/>
  <c r="D173" i="1"/>
  <c r="H173" i="1" s="1"/>
  <c r="C173" i="1"/>
  <c r="D172" i="1"/>
  <c r="H172" i="1" s="1"/>
  <c r="C172" i="1"/>
  <c r="H171" i="1"/>
  <c r="G171" i="1"/>
  <c r="D171" i="1"/>
  <c r="C171" i="1"/>
  <c r="H170" i="1"/>
  <c r="G170" i="1"/>
  <c r="D170" i="1"/>
  <c r="C170" i="1"/>
  <c r="D169" i="1"/>
  <c r="H169" i="1" s="1"/>
  <c r="C169" i="1"/>
  <c r="D168" i="1"/>
  <c r="H168" i="1" s="1"/>
  <c r="C168" i="1"/>
  <c r="H167" i="1"/>
  <c r="G167" i="1"/>
  <c r="D167" i="1"/>
  <c r="C167" i="1"/>
  <c r="D166" i="1"/>
  <c r="H166" i="1" s="1"/>
  <c r="C166" i="1"/>
  <c r="D165" i="1"/>
  <c r="H165" i="1" s="1"/>
  <c r="C165" i="1"/>
  <c r="H164" i="1"/>
  <c r="D164" i="1"/>
  <c r="G164" i="1" s="1"/>
  <c r="C164" i="1"/>
  <c r="H163" i="1"/>
  <c r="G163" i="1"/>
  <c r="D163" i="1"/>
  <c r="C163" i="1"/>
  <c r="H162" i="1"/>
  <c r="G162" i="1"/>
  <c r="D162" i="1"/>
  <c r="C162" i="1"/>
  <c r="D161" i="1"/>
  <c r="H161" i="1" s="1"/>
  <c r="C161" i="1"/>
  <c r="D160" i="1"/>
  <c r="H160" i="1" s="1"/>
  <c r="C160" i="1"/>
  <c r="D158" i="1"/>
  <c r="H158" i="1" s="1"/>
  <c r="C158" i="1"/>
  <c r="D157" i="1"/>
  <c r="H157" i="1" s="1"/>
  <c r="C157" i="1"/>
  <c r="H156" i="1"/>
  <c r="G156" i="1"/>
  <c r="D156" i="1"/>
  <c r="C156" i="1"/>
  <c r="D155" i="1"/>
  <c r="H155" i="1" s="1"/>
  <c r="C155" i="1"/>
  <c r="D154" i="1"/>
  <c r="H154" i="1" s="1"/>
  <c r="C154" i="1"/>
  <c r="D153" i="1"/>
  <c r="C153" i="1"/>
  <c r="G153" i="1" s="1"/>
  <c r="D152" i="1"/>
  <c r="G152" i="1" s="1"/>
  <c r="C152" i="1"/>
  <c r="H151" i="1"/>
  <c r="G151" i="1"/>
  <c r="D151" i="1"/>
  <c r="C151" i="1"/>
  <c r="D150" i="1"/>
  <c r="H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H131" i="1" s="1"/>
  <c r="C131" i="1"/>
  <c r="D130" i="1"/>
  <c r="H130" i="1" s="1"/>
  <c r="C130" i="1"/>
  <c r="D129" i="1"/>
  <c r="H129" i="1" s="1"/>
  <c r="C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G82" i="1" s="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G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32" i="1" l="1"/>
  <c r="G291" i="1"/>
  <c r="G632" i="1"/>
  <c r="H404" i="1"/>
  <c r="H631" i="1"/>
  <c r="E643" i="4"/>
  <c r="D637" i="1" s="1"/>
  <c r="D643" i="4"/>
  <c r="C637" i="1" s="1"/>
  <c r="E273" i="9"/>
  <c r="B273" i="9" s="1"/>
  <c r="G288" i="1"/>
  <c r="H411" i="1"/>
  <c r="E300" i="9"/>
  <c r="B300" i="9" s="1"/>
  <c r="E297" i="9"/>
  <c r="B297" i="9" s="1"/>
  <c r="H290" i="1"/>
  <c r="E295" i="9"/>
  <c r="B295" i="9" s="1"/>
  <c r="F246" i="5"/>
  <c r="E245" i="5"/>
  <c r="D1222" i="1" s="1"/>
  <c r="F250" i="5"/>
  <c r="E281" i="9"/>
  <c r="B281" i="9" s="1"/>
  <c r="E238" i="5"/>
  <c r="F238" i="5" s="1"/>
  <c r="D1216" i="1"/>
  <c r="G1216" i="1" s="1"/>
  <c r="H1217" i="1"/>
  <c r="G1166" i="1"/>
  <c r="E308" i="9"/>
  <c r="B308" i="9" s="1"/>
  <c r="G1142" i="1"/>
  <c r="G1144" i="1"/>
  <c r="G1141" i="1"/>
  <c r="F146" i="5"/>
  <c r="E290" i="9"/>
  <c r="B290" i="9" s="1"/>
  <c r="G1096" i="1"/>
  <c r="G1097" i="1"/>
  <c r="G1101" i="1"/>
  <c r="G1064" i="1"/>
  <c r="F78" i="5"/>
  <c r="G1050" i="1"/>
  <c r="G1048" i="1"/>
  <c r="G1028" i="1"/>
  <c r="H1006" i="1"/>
  <c r="H1041" i="1"/>
  <c r="H1042" i="1"/>
  <c r="F63" i="5"/>
  <c r="H1033" i="1"/>
  <c r="H1030" i="1"/>
  <c r="H1032" i="1"/>
  <c r="H1023" i="1"/>
  <c r="H1025" i="1"/>
  <c r="F45" i="5"/>
  <c r="H1018" i="1"/>
  <c r="H1015" i="1"/>
  <c r="G1013" i="1"/>
  <c r="G1014" i="1"/>
  <c r="G1007" i="1"/>
  <c r="G1012" i="1"/>
  <c r="G1004" i="1"/>
  <c r="H997" i="1"/>
  <c r="E12" i="5"/>
  <c r="D990" i="1" s="1"/>
  <c r="G990" i="1" s="1"/>
  <c r="H995" i="1"/>
  <c r="G991" i="1"/>
  <c r="G993" i="1"/>
  <c r="F13" i="5"/>
  <c r="G986" i="1"/>
  <c r="G987" i="1"/>
  <c r="F8" i="5"/>
  <c r="E292" i="9"/>
  <c r="B292" i="9" s="1"/>
  <c r="E33" i="9"/>
  <c r="B33" i="9" s="1"/>
  <c r="G1414" i="1"/>
  <c r="G1420" i="1"/>
  <c r="G1579" i="1"/>
  <c r="H1576" i="1"/>
  <c r="D49" i="8"/>
  <c r="C1524" i="1" s="1"/>
  <c r="G1524" i="1" s="1"/>
  <c r="H1532" i="1"/>
  <c r="G1503" i="1"/>
  <c r="G1483" i="1"/>
  <c r="H1484" i="1"/>
  <c r="E114" i="6"/>
  <c r="G1412" i="1"/>
  <c r="G671" i="1"/>
  <c r="G669" i="1"/>
  <c r="E23" i="9"/>
  <c r="B23" i="9" s="1"/>
  <c r="H641" i="1"/>
  <c r="F418" i="4"/>
  <c r="H380" i="1"/>
  <c r="G378" i="1"/>
  <c r="H378" i="1"/>
  <c r="H379" i="1"/>
  <c r="F383" i="4"/>
  <c r="G370" i="1"/>
  <c r="E363" i="4"/>
  <c r="D358" i="1" s="1"/>
  <c r="H358" i="1" s="1"/>
  <c r="G369" i="1"/>
  <c r="G366" i="1"/>
  <c r="G364" i="1"/>
  <c r="G365" i="1"/>
  <c r="G359" i="1"/>
  <c r="G361" i="1"/>
  <c r="F311" i="4"/>
  <c r="H413" i="1"/>
  <c r="G248" i="1"/>
  <c r="G256" i="1"/>
  <c r="E68" i="9"/>
  <c r="B68" i="9" s="1"/>
  <c r="H248" i="1"/>
  <c r="H255" i="1"/>
  <c r="G209" i="1"/>
  <c r="G206" i="1"/>
  <c r="E196" i="4"/>
  <c r="D192" i="1" s="1"/>
  <c r="H191" i="1"/>
  <c r="H190" i="1"/>
  <c r="H188" i="1"/>
  <c r="F188" i="4"/>
  <c r="H187" i="1"/>
  <c r="H184" i="1"/>
  <c r="H186" i="1"/>
  <c r="E47" i="9"/>
  <c r="B47" i="9" s="1"/>
  <c r="F223" i="9"/>
  <c r="B223" i="9" s="1"/>
  <c r="H183" i="1"/>
  <c r="B221" i="9"/>
  <c r="H181" i="1"/>
  <c r="E44" i="9"/>
  <c r="B44" i="9" s="1"/>
  <c r="F219" i="9"/>
  <c r="B219" i="9" s="1"/>
  <c r="E43" i="9"/>
  <c r="B43" i="9" s="1"/>
  <c r="E42" i="9"/>
  <c r="B42" i="9" s="1"/>
  <c r="G173" i="1"/>
  <c r="G172" i="1"/>
  <c r="G169" i="1"/>
  <c r="G168" i="1"/>
  <c r="F169" i="4"/>
  <c r="G165" i="1"/>
  <c r="G166" i="1"/>
  <c r="G160" i="1"/>
  <c r="G161" i="1"/>
  <c r="E163" i="4"/>
  <c r="D159" i="1" s="1"/>
  <c r="G158" i="1"/>
  <c r="G155" i="1"/>
  <c r="G157" i="1"/>
  <c r="F159" i="4"/>
  <c r="E152" i="4"/>
  <c r="D148" i="1" s="1"/>
  <c r="G154" i="1"/>
  <c r="E40" i="9"/>
  <c r="B40" i="9" s="1"/>
  <c r="F218" i="9"/>
  <c r="B218" i="9" s="1"/>
  <c r="H152" i="1"/>
  <c r="H149" i="1"/>
  <c r="F153" i="4"/>
  <c r="G150" i="1"/>
  <c r="G129" i="1"/>
  <c r="G130" i="1"/>
  <c r="G131" i="1"/>
  <c r="F134" i="4"/>
  <c r="G124" i="1"/>
  <c r="G125" i="1"/>
  <c r="G121" i="1"/>
  <c r="G123" i="1"/>
  <c r="F125" i="4"/>
  <c r="F112" i="4"/>
  <c r="H102" i="1"/>
  <c r="G102" i="1"/>
  <c r="G108" i="1"/>
  <c r="G113" i="1"/>
  <c r="F106" i="4"/>
  <c r="H82" i="1"/>
  <c r="F83" i="4"/>
  <c r="H78" i="1"/>
  <c r="G78" i="1"/>
  <c r="G79" i="1"/>
  <c r="G81" i="1"/>
  <c r="F82" i="4"/>
  <c r="H70" i="1"/>
  <c r="G71" i="1"/>
  <c r="G64" i="1"/>
  <c r="E31" i="9"/>
  <c r="B31" i="9" s="1"/>
  <c r="E50" i="4"/>
  <c r="D46" i="1" s="1"/>
  <c r="G65" i="1"/>
  <c r="H288" i="1"/>
  <c r="G411" i="1"/>
  <c r="G412" i="1"/>
  <c r="F416" i="4"/>
  <c r="G631" i="1"/>
  <c r="E285" i="9"/>
  <c r="B285" i="9" s="1"/>
  <c r="E282" i="9"/>
  <c r="B282" i="9" s="1"/>
  <c r="H1229" i="1"/>
  <c r="H1227" i="1"/>
  <c r="C1223" i="1"/>
  <c r="H1223" i="1" s="1"/>
  <c r="G1223" i="1"/>
  <c r="G1224" i="1"/>
  <c r="D245" i="5"/>
  <c r="E293" i="9"/>
  <c r="B293" i="9" s="1"/>
  <c r="G1456" i="1"/>
  <c r="G1458" i="1"/>
  <c r="H1458" i="1"/>
  <c r="E5" i="7"/>
  <c r="C1453" i="1"/>
  <c r="G1453" i="1" s="1"/>
  <c r="H30" i="3"/>
  <c r="D5" i="7"/>
  <c r="H153" i="1"/>
  <c r="G406" i="1"/>
  <c r="G413" i="1"/>
  <c r="H1148" i="1"/>
  <c r="H1151" i="1"/>
  <c r="H1048" i="1"/>
  <c r="H1050" i="1"/>
  <c r="E299" i="9"/>
  <c r="B299" i="9" s="1"/>
  <c r="E32" i="9"/>
  <c r="B32" i="9" s="1"/>
  <c r="F215" i="9"/>
  <c r="B215" i="9" s="1"/>
  <c r="E287" i="9"/>
  <c r="B287" i="9" s="1"/>
  <c r="E302" i="9"/>
  <c r="B302" i="9" s="1"/>
  <c r="F217" i="9"/>
  <c r="B217" i="9" s="1"/>
  <c r="G1480"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96" i="1"/>
  <c r="H1400" i="1"/>
  <c r="H1404" i="1"/>
  <c r="H1412" i="1"/>
  <c r="H1416" i="1"/>
  <c r="H1420" i="1"/>
  <c r="H1424" i="1"/>
  <c r="H1428" i="1"/>
  <c r="H1432" i="1"/>
  <c r="H1481" i="1"/>
  <c r="G1481" i="1"/>
  <c r="G1490" i="1"/>
  <c r="H1497" i="1"/>
  <c r="G1497"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380" i="1"/>
  <c r="G1381" i="1"/>
  <c r="G1382" i="1"/>
  <c r="G1383" i="1"/>
  <c r="G1384" i="1"/>
  <c r="G1385" i="1"/>
  <c r="G1386" i="1"/>
  <c r="G1387" i="1"/>
  <c r="G1388" i="1"/>
  <c r="G1389" i="1"/>
  <c r="G1390" i="1"/>
  <c r="G1391" i="1"/>
  <c r="G1392" i="1"/>
  <c r="G1393" i="1"/>
  <c r="G1394" i="1"/>
  <c r="H1395" i="1"/>
  <c r="H1399" i="1"/>
  <c r="H1403" i="1"/>
  <c r="H1407" i="1"/>
  <c r="H1411" i="1"/>
  <c r="H1415" i="1"/>
  <c r="H1419" i="1"/>
  <c r="H1427" i="1"/>
  <c r="H1431" i="1"/>
  <c r="H1445" i="1"/>
  <c r="I1446" i="1"/>
  <c r="I1448" i="1"/>
  <c r="I1450" i="1"/>
  <c r="I1452" i="1"/>
  <c r="H1454" i="1"/>
  <c r="G1454" i="1"/>
  <c r="I1456" i="1"/>
  <c r="I1458" i="1"/>
  <c r="I1460" i="1"/>
  <c r="H1462" i="1"/>
  <c r="G1462" i="1"/>
  <c r="H1464" i="1"/>
  <c r="G1464" i="1"/>
  <c r="H1466" i="1"/>
  <c r="G1466" i="1"/>
  <c r="H1468" i="1"/>
  <c r="G1468" i="1"/>
  <c r="H1472" i="1"/>
  <c r="G1472" i="1"/>
  <c r="H1474" i="1"/>
  <c r="G1474" i="1"/>
  <c r="H1477" i="1"/>
  <c r="G1477" i="1"/>
  <c r="H1479" i="1"/>
  <c r="G1479" i="1"/>
  <c r="H1485" i="1"/>
  <c r="G1485" i="1"/>
  <c r="G1494" i="1"/>
  <c r="G1498" i="1"/>
  <c r="H1498" i="1"/>
  <c r="G1502" i="1"/>
  <c r="H1502" i="1"/>
  <c r="G1506" i="1"/>
  <c r="H1506" i="1"/>
  <c r="G1510" i="1"/>
  <c r="H1510" i="1"/>
  <c r="G1514" i="1"/>
  <c r="H1514" i="1"/>
  <c r="F133" i="4"/>
  <c r="J1445" i="1"/>
  <c r="H1489" i="1"/>
  <c r="G1489" i="1"/>
  <c r="G1439" i="1"/>
  <c r="I1439" i="1" s="1"/>
  <c r="J1439" i="1"/>
  <c r="G1441" i="1"/>
  <c r="I1441" i="1" s="1"/>
  <c r="J1441" i="1"/>
  <c r="G1443" i="1"/>
  <c r="I1443" i="1" s="1"/>
  <c r="J1443" i="1"/>
  <c r="H1447" i="1"/>
  <c r="G1447" i="1"/>
  <c r="I1447" i="1" s="1"/>
  <c r="H1449" i="1"/>
  <c r="G1449" i="1"/>
  <c r="I1449" i="1" s="1"/>
  <c r="H1451" i="1"/>
  <c r="G1451" i="1"/>
  <c r="I1451" i="1" s="1"/>
  <c r="H1453" i="1"/>
  <c r="H1455" i="1"/>
  <c r="G1455" i="1"/>
  <c r="I1455" i="1" s="1"/>
  <c r="H1457" i="1"/>
  <c r="G1457" i="1"/>
  <c r="I1457" i="1" s="1"/>
  <c r="H1459" i="1"/>
  <c r="G1459" i="1"/>
  <c r="I1459" i="1" s="1"/>
  <c r="H1461" i="1"/>
  <c r="G1461" i="1"/>
  <c r="H1493" i="1"/>
  <c r="G1493" i="1"/>
  <c r="G1501" i="1"/>
  <c r="G1505" i="1"/>
  <c r="G1509" i="1"/>
  <c r="G1513" i="1"/>
  <c r="G1521" i="1"/>
  <c r="G1525" i="1"/>
  <c r="G1529" i="1"/>
  <c r="G1533" i="1"/>
  <c r="G1537" i="1"/>
  <c r="G1541" i="1"/>
  <c r="G1545" i="1"/>
  <c r="G1549" i="1"/>
  <c r="G1553" i="1"/>
  <c r="G1557" i="1"/>
  <c r="G1561" i="1"/>
  <c r="G1565" i="1"/>
  <c r="G1569" i="1"/>
  <c r="G1573" i="1"/>
  <c r="G1577" i="1"/>
  <c r="D44" i="4"/>
  <c r="D124" i="4"/>
  <c r="D152" i="4"/>
  <c r="D196" i="4"/>
  <c r="D299" i="4"/>
  <c r="D351" i="4"/>
  <c r="D644" i="4"/>
  <c r="F530" i="4"/>
  <c r="D529" i="4"/>
  <c r="F118" i="5"/>
  <c r="H307" i="9"/>
  <c r="E176" i="5"/>
  <c r="D7" i="4"/>
  <c r="F65" i="4"/>
  <c r="F91" i="4"/>
  <c r="D163" i="4"/>
  <c r="F231" i="4"/>
  <c r="F326" i="4"/>
  <c r="F378" i="4"/>
  <c r="E644" i="4"/>
  <c r="D638" i="1" s="1"/>
  <c r="D421" i="4"/>
  <c r="D484" i="4"/>
  <c r="E529" i="4"/>
  <c r="E68" i="5"/>
  <c r="F5" i="6"/>
  <c r="G307" i="9"/>
  <c r="E307" i="9" s="1"/>
  <c r="B307" i="9" s="1"/>
  <c r="D176" i="5"/>
  <c r="F177" i="5"/>
  <c r="D593" i="4"/>
  <c r="D7" i="5"/>
  <c r="D69" i="5"/>
  <c r="F180" i="5"/>
  <c r="F190"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5" i="9"/>
  <c r="E185" i="9" s="1"/>
  <c r="B185" i="9" s="1"/>
  <c r="G166" i="9"/>
  <c r="H165" i="9"/>
  <c r="G190" i="9"/>
  <c r="E190" i="9" s="1"/>
  <c r="B190" i="9" s="1"/>
  <c r="G188" i="9"/>
  <c r="E188" i="9" s="1"/>
  <c r="B188" i="9" s="1"/>
  <c r="G186" i="9"/>
  <c r="E186" i="9" s="1"/>
  <c r="B186" i="9" s="1"/>
  <c r="G165" i="9"/>
  <c r="E165" i="9" s="1"/>
  <c r="B165" i="9" s="1"/>
  <c r="G164" i="9"/>
  <c r="E164" i="9" s="1"/>
  <c r="B164" i="9" s="1"/>
  <c r="G163" i="9"/>
  <c r="E163" i="9" s="1"/>
  <c r="B163" i="9" s="1"/>
  <c r="G162" i="9"/>
  <c r="E162" i="9" s="1"/>
  <c r="B162" i="9" s="1"/>
  <c r="G161" i="9"/>
  <c r="E161" i="9" s="1"/>
  <c r="B161" i="9" s="1"/>
  <c r="G189" i="9"/>
  <c r="E189" i="9" s="1"/>
  <c r="B189" i="9" s="1"/>
  <c r="G187" i="9"/>
  <c r="E187" i="9" s="1"/>
  <c r="B187"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289" i="9"/>
  <c r="B289" i="9" s="1"/>
  <c r="F10" i="6"/>
  <c r="F94" i="6"/>
  <c r="D42" i="8"/>
  <c r="E309" i="9"/>
  <c r="B309" i="9" s="1"/>
  <c r="B231" i="9"/>
  <c r="B240" i="9"/>
  <c r="B245" i="9"/>
  <c r="B222" i="9"/>
  <c r="B235" i="9"/>
  <c r="B249" i="9"/>
  <c r="H1216" i="1" l="1"/>
  <c r="G637" i="1"/>
  <c r="H637" i="1"/>
  <c r="F643" i="4"/>
  <c r="E237" i="5"/>
  <c r="E175" i="5" s="1"/>
  <c r="D1152" i="1" s="1"/>
  <c r="D1215" i="1"/>
  <c r="E7" i="5"/>
  <c r="D985" i="1" s="1"/>
  <c r="F12" i="5"/>
  <c r="H990" i="1"/>
  <c r="D43" i="8"/>
  <c r="H1524" i="1"/>
  <c r="G312" i="9"/>
  <c r="E312" i="9" s="1"/>
  <c r="I27" i="3"/>
  <c r="D1408" i="1"/>
  <c r="F114" i="6"/>
  <c r="E141" i="6"/>
  <c r="B192" i="9"/>
  <c r="F213" i="9"/>
  <c r="B213" i="9" s="1"/>
  <c r="E350" i="4"/>
  <c r="D345" i="1" s="1"/>
  <c r="G358" i="1"/>
  <c r="F363" i="4"/>
  <c r="E151" i="4"/>
  <c r="E289" i="4" s="1"/>
  <c r="D285" i="1" s="1"/>
  <c r="E6" i="4"/>
  <c r="E412" i="4" s="1"/>
  <c r="F50" i="4"/>
  <c r="H46" i="1"/>
  <c r="G46" i="1"/>
  <c r="F245" i="5"/>
  <c r="D237" i="5"/>
  <c r="D175" i="5" s="1"/>
  <c r="C1222" i="1"/>
  <c r="I29" i="3"/>
  <c r="D1436" i="1"/>
  <c r="G315" i="9"/>
  <c r="E315" i="9" s="1"/>
  <c r="H29" i="3"/>
  <c r="C1436" i="1"/>
  <c r="H19" i="9"/>
  <c r="E19" i="9" s="1"/>
  <c r="B19" i="9" s="1"/>
  <c r="B312" i="9"/>
  <c r="F35" i="6"/>
  <c r="H25" i="3"/>
  <c r="C1329" i="1"/>
  <c r="F69" i="5"/>
  <c r="D68" i="5"/>
  <c r="D6" i="5" s="1"/>
  <c r="C1047" i="1"/>
  <c r="F484" i="4"/>
  <c r="C478" i="1"/>
  <c r="F644" i="4"/>
  <c r="C638" i="1"/>
  <c r="H21" i="9"/>
  <c r="G21" i="9"/>
  <c r="F152" i="4"/>
  <c r="D151" i="4"/>
  <c r="C148" i="1"/>
  <c r="I1479" i="1"/>
  <c r="I1474" i="1"/>
  <c r="I1468" i="1"/>
  <c r="I1464" i="1"/>
  <c r="G310" i="9"/>
  <c r="E310" i="9" s="1"/>
  <c r="B310" i="9" s="1"/>
  <c r="F206" i="5"/>
  <c r="C1183" i="1"/>
  <c r="H20" i="3"/>
  <c r="C985" i="1"/>
  <c r="I35" i="3"/>
  <c r="C1518" i="1"/>
  <c r="I21" i="3"/>
  <c r="D1046" i="1"/>
  <c r="F421" i="4"/>
  <c r="D420" i="4"/>
  <c r="C415" i="1"/>
  <c r="F351" i="4"/>
  <c r="D350" i="4"/>
  <c r="C346" i="1"/>
  <c r="F124" i="4"/>
  <c r="C120" i="1"/>
  <c r="K1450" i="9"/>
  <c r="G313" i="9"/>
  <c r="E313" i="9" s="1"/>
  <c r="B313" i="9" s="1"/>
  <c r="I34" i="3"/>
  <c r="C1517" i="1"/>
  <c r="E166" i="9"/>
  <c r="B166" i="9" s="1"/>
  <c r="F593" i="4"/>
  <c r="C587" i="1"/>
  <c r="F7" i="4"/>
  <c r="D6" i="4"/>
  <c r="C3" i="1"/>
  <c r="D528" i="4"/>
  <c r="F529" i="4"/>
  <c r="C523" i="1"/>
  <c r="F299" i="4"/>
  <c r="D298" i="4"/>
  <c r="C294" i="1"/>
  <c r="F44" i="4"/>
  <c r="C40" i="1"/>
  <c r="I1477" i="1"/>
  <c r="I1472" i="1"/>
  <c r="I1466" i="1"/>
  <c r="I1462" i="1"/>
  <c r="F129" i="6"/>
  <c r="C1423" i="1"/>
  <c r="F176" i="5"/>
  <c r="H22" i="3"/>
  <c r="C1153" i="1"/>
  <c r="D141" i="6"/>
  <c r="E528" i="4"/>
  <c r="D523" i="1"/>
  <c r="F163" i="4"/>
  <c r="C159" i="1"/>
  <c r="I22" i="3"/>
  <c r="D1153" i="1"/>
  <c r="F196" i="4"/>
  <c r="C192" i="1"/>
  <c r="G1215" i="1" l="1"/>
  <c r="H1215" i="1"/>
  <c r="D1214" i="1"/>
  <c r="I23" i="3"/>
  <c r="F7" i="5"/>
  <c r="E6" i="5"/>
  <c r="D984" i="1" s="1"/>
  <c r="I20" i="3"/>
  <c r="G317" i="9"/>
  <c r="E317" i="9" s="1"/>
  <c r="E316" i="9" s="1"/>
  <c r="G1408" i="1"/>
  <c r="H1408" i="1"/>
  <c r="D1435" i="1"/>
  <c r="I28" i="3"/>
  <c r="E408" i="4"/>
  <c r="D403" i="1" s="1"/>
  <c r="E407" i="4"/>
  <c r="D402" i="1" s="1"/>
  <c r="D147" i="1"/>
  <c r="I17" i="3"/>
  <c r="E413" i="4"/>
  <c r="E640" i="4" s="1"/>
  <c r="E290" i="4"/>
  <c r="D286" i="1" s="1"/>
  <c r="E291" i="4"/>
  <c r="D287" i="1" s="1"/>
  <c r="D2" i="1"/>
  <c r="I16" i="3"/>
  <c r="H1222" i="1"/>
  <c r="G1222" i="1"/>
  <c r="F237" i="5"/>
  <c r="C1214" i="1"/>
  <c r="H23" i="3"/>
  <c r="G1436" i="1"/>
  <c r="H1436" i="1"/>
  <c r="B315" i="9"/>
  <c r="E314" i="9"/>
  <c r="I10" i="3" s="1"/>
  <c r="H159" i="1"/>
  <c r="G159" i="1"/>
  <c r="D412" i="4"/>
  <c r="F6" i="4"/>
  <c r="H16" i="3"/>
  <c r="C2" i="1"/>
  <c r="H1153" i="1"/>
  <c r="G1153" i="1"/>
  <c r="G1423" i="1"/>
  <c r="H1423" i="1"/>
  <c r="E639" i="4"/>
  <c r="D407" i="1"/>
  <c r="H294" i="1"/>
  <c r="G294" i="1"/>
  <c r="G346" i="1"/>
  <c r="H346" i="1"/>
  <c r="D635" i="4"/>
  <c r="F420" i="4"/>
  <c r="C414" i="1"/>
  <c r="G1518" i="1"/>
  <c r="H1518" i="1"/>
  <c r="G278" i="9"/>
  <c r="C984" i="1"/>
  <c r="E21" i="9"/>
  <c r="G478" i="1"/>
  <c r="H478" i="1"/>
  <c r="F68" i="5"/>
  <c r="H21" i="3"/>
  <c r="C1046" i="1"/>
  <c r="D636" i="4"/>
  <c r="F528" i="4"/>
  <c r="C522" i="1"/>
  <c r="H1517" i="1"/>
  <c r="G1517" i="1"/>
  <c r="H11" i="3"/>
  <c r="D408" i="4"/>
  <c r="F350" i="4"/>
  <c r="C345" i="1"/>
  <c r="H148" i="1"/>
  <c r="G148" i="1"/>
  <c r="F298" i="4"/>
  <c r="D407" i="4"/>
  <c r="C293" i="1"/>
  <c r="H192" i="1"/>
  <c r="G192" i="1"/>
  <c r="E636" i="4"/>
  <c r="D630" i="1" s="1"/>
  <c r="D522" i="1"/>
  <c r="E635" i="4"/>
  <c r="D629" i="1" s="1"/>
  <c r="F175" i="5"/>
  <c r="C1152" i="1"/>
  <c r="G40" i="1"/>
  <c r="H40" i="1"/>
  <c r="G3" i="1"/>
  <c r="H3" i="1"/>
  <c r="H587" i="1"/>
  <c r="G587" i="1"/>
  <c r="G120" i="1"/>
  <c r="H120" i="1"/>
  <c r="H985" i="1"/>
  <c r="G985" i="1"/>
  <c r="H1183" i="1"/>
  <c r="G1183" i="1"/>
  <c r="D289" i="4"/>
  <c r="F151" i="4"/>
  <c r="H17" i="3"/>
  <c r="C147" i="1"/>
  <c r="H638" i="1"/>
  <c r="G638" i="1"/>
  <c r="H1329" i="1"/>
  <c r="G1329" i="1"/>
  <c r="F141" i="6"/>
  <c r="H28" i="3"/>
  <c r="C1435" i="1"/>
  <c r="H9" i="3" s="1"/>
  <c r="H523" i="1"/>
  <c r="G523" i="1"/>
  <c r="H415" i="1"/>
  <c r="G415" i="1"/>
  <c r="H1047" i="1"/>
  <c r="G1047" i="1"/>
  <c r="E311" i="9"/>
  <c r="F6" i="5" l="1"/>
  <c r="H278" i="9"/>
  <c r="E278" i="9" s="1"/>
  <c r="G284" i="9"/>
  <c r="E284" i="9" s="1"/>
  <c r="B284" i="9" s="1"/>
  <c r="B317" i="9"/>
  <c r="D408" i="1"/>
  <c r="E415" i="4"/>
  <c r="D410" i="1" s="1"/>
  <c r="E414" i="4"/>
  <c r="D409" i="1" s="1"/>
  <c r="H1214" i="1"/>
  <c r="G1214" i="1"/>
  <c r="K3" i="9"/>
  <c r="I9" i="3"/>
  <c r="G293" i="1"/>
  <c r="H293" i="1"/>
  <c r="F407" i="4"/>
  <c r="C402" i="1"/>
  <c r="G345" i="1"/>
  <c r="H345" i="1"/>
  <c r="F636" i="4"/>
  <c r="C630" i="1"/>
  <c r="H8" i="3"/>
  <c r="H984" i="1"/>
  <c r="G984" i="1"/>
  <c r="F635" i="4"/>
  <c r="C629" i="1"/>
  <c r="D291" i="4"/>
  <c r="F289" i="4"/>
  <c r="D413" i="4"/>
  <c r="D414" i="4" s="1"/>
  <c r="C285" i="1"/>
  <c r="H1046" i="1"/>
  <c r="G1046" i="1"/>
  <c r="G414" i="1"/>
  <c r="H414" i="1"/>
  <c r="E642" i="4"/>
  <c r="D634" i="1"/>
  <c r="D639" i="4"/>
  <c r="F412" i="4"/>
  <c r="C407" i="1"/>
  <c r="N3" i="9"/>
  <c r="I11" i="3"/>
  <c r="G1435" i="1"/>
  <c r="H1435" i="1"/>
  <c r="G147" i="1"/>
  <c r="H147" i="1"/>
  <c r="H1152" i="1"/>
  <c r="G1152" i="1"/>
  <c r="F408" i="4"/>
  <c r="C403" i="1"/>
  <c r="G522" i="1"/>
  <c r="H522" i="1"/>
  <c r="B21" i="9"/>
  <c r="E641" i="4"/>
  <c r="D633" i="1"/>
  <c r="G2" i="1"/>
  <c r="H2" i="1"/>
  <c r="D290" i="4"/>
  <c r="F414" i="4" l="1"/>
  <c r="C409" i="1"/>
  <c r="E645" i="4"/>
  <c r="D635" i="1"/>
  <c r="E646" i="4"/>
  <c r="D636" i="1"/>
  <c r="G403" i="1"/>
  <c r="H403" i="1"/>
  <c r="F291" i="4"/>
  <c r="C287" i="1"/>
  <c r="M3" i="9"/>
  <c r="F639" i="4"/>
  <c r="C633" i="1"/>
  <c r="G285" i="1"/>
  <c r="H285" i="1"/>
  <c r="G629" i="1"/>
  <c r="H629" i="1"/>
  <c r="F290" i="4"/>
  <c r="C286" i="1"/>
  <c r="G407" i="1"/>
  <c r="H407" i="1"/>
  <c r="E277" i="9"/>
  <c r="I8" i="3" s="1"/>
  <c r="B278" i="9"/>
  <c r="D640" i="4"/>
  <c r="D641" i="4" s="1"/>
  <c r="D415" i="4"/>
  <c r="F413" i="4"/>
  <c r="C408" i="1"/>
  <c r="G630" i="1"/>
  <c r="H630" i="1"/>
  <c r="G402" i="1"/>
  <c r="H402" i="1"/>
  <c r="H408" i="1" l="1"/>
  <c r="G408" i="1"/>
  <c r="F415" i="4"/>
  <c r="C410" i="1"/>
  <c r="G286" i="1"/>
  <c r="H286" i="1"/>
  <c r="F641" i="4"/>
  <c r="C635" i="1"/>
  <c r="I19" i="3"/>
  <c r="D640" i="1"/>
  <c r="D642" i="4"/>
  <c r="F640" i="4"/>
  <c r="C634" i="1"/>
  <c r="H633" i="1"/>
  <c r="G633" i="1"/>
  <c r="I18" i="3"/>
  <c r="D639" i="1"/>
  <c r="H287" i="1"/>
  <c r="G287" i="1"/>
  <c r="G409" i="1"/>
  <c r="H409" i="1"/>
  <c r="D646" i="4" l="1"/>
  <c r="F642" i="4"/>
  <c r="C636" i="1"/>
  <c r="D645" i="4"/>
  <c r="H410" i="1"/>
  <c r="G410" i="1"/>
  <c r="H634" i="1"/>
  <c r="G634" i="1"/>
  <c r="G635" i="1"/>
  <c r="H635" i="1"/>
  <c r="G276" i="9" l="1"/>
  <c r="E276" i="9" s="1"/>
  <c r="B276" i="9" s="1"/>
  <c r="H636" i="1"/>
  <c r="G636" i="1"/>
  <c r="H7" i="3"/>
  <c r="F645" i="4"/>
  <c r="H18" i="3"/>
  <c r="C639" i="1"/>
  <c r="F646" i="4"/>
  <c r="H19" i="3"/>
  <c r="C640" i="1"/>
  <c r="J3" i="9" l="1"/>
  <c r="G639" i="1"/>
  <c r="H639" i="1"/>
  <c r="H640" i="1"/>
  <c r="G640" i="1"/>
  <c r="G274" i="9" l="1"/>
  <c r="M272" i="9"/>
  <c r="L272" i="9"/>
  <c r="H274" i="9"/>
  <c r="G18" i="9"/>
  <c r="H18" i="9"/>
  <c r="I5" i="9"/>
  <c r="K11" i="9"/>
  <c r="J17" i="9"/>
  <c r="G16" i="9"/>
  <c r="K7" i="9"/>
  <c r="J12" i="9"/>
  <c r="I6" i="9"/>
  <c r="K12" i="9"/>
  <c r="G17" i="9"/>
  <c r="K9" i="9"/>
  <c r="L15" i="9"/>
  <c r="K6" i="9"/>
  <c r="J11" i="9"/>
  <c r="I17" i="9"/>
  <c r="K8" i="9"/>
  <c r="J7" i="9"/>
  <c r="J5" i="9"/>
  <c r="I13" i="9"/>
  <c r="J8" i="9"/>
  <c r="G15" i="9"/>
  <c r="J13" i="9"/>
  <c r="K5" i="9"/>
  <c r="J10" i="9"/>
  <c r="M16" i="9"/>
  <c r="I12" i="9"/>
  <c r="L16" i="9"/>
  <c r="K10" i="9"/>
  <c r="I9" i="9"/>
  <c r="H16" i="9"/>
  <c r="J9" i="9"/>
  <c r="H15" i="9"/>
  <c r="J6" i="9"/>
  <c r="I11" i="9"/>
  <c r="H17" i="9"/>
  <c r="I8" i="9"/>
  <c r="E8" i="9" s="1"/>
  <c r="B8" i="9" s="1"/>
  <c r="M15" i="9"/>
  <c r="I7" i="9"/>
  <c r="K13" i="9"/>
  <c r="E7" i="9" l="1"/>
  <c r="B7" i="9" s="1"/>
  <c r="F272" i="9"/>
  <c r="B272" i="9" s="1"/>
  <c r="E274" i="9"/>
  <c r="B274" i="9" s="1"/>
  <c r="E11" i="9"/>
  <c r="B11" i="9" s="1"/>
  <c r="E12" i="9"/>
  <c r="B12" i="9" s="1"/>
  <c r="E17" i="9"/>
  <c r="B17" i="9" s="1"/>
  <c r="E15" i="9"/>
  <c r="E9" i="9"/>
  <c r="B9" i="9" s="1"/>
  <c r="F16" i="9"/>
  <c r="E13" i="9"/>
  <c r="B13" i="9" s="1"/>
  <c r="E5" i="9"/>
  <c r="E16" i="9"/>
  <c r="E10" i="9"/>
  <c r="B10" i="9" s="1"/>
  <c r="F15" i="9"/>
  <c r="E6" i="9"/>
  <c r="B6" i="9" s="1"/>
  <c r="E18" i="9"/>
  <c r="B18" i="9" s="1"/>
  <c r="E20" i="9" l="1"/>
  <c r="I7" i="3" s="1"/>
  <c r="F20" i="9"/>
  <c r="F14" i="9"/>
  <c r="B16" i="9"/>
  <c r="B15" i="9"/>
  <c r="B5" i="9"/>
  <c r="E4" i="9"/>
  <c r="E14" i="9"/>
  <c r="F3" i="9" l="1"/>
  <c r="E3" i="9"/>
</calcChain>
</file>

<file path=xl/sharedStrings.xml><?xml version="1.0" encoding="utf-8"?>
<sst xmlns="http://schemas.openxmlformats.org/spreadsheetml/2006/main" count="4370" uniqueCount="3422">
  <si>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</si>
  <si>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</si>
  <si>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</si>
  <si>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</si>
  <si>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</si>
  <si>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</si>
  <si>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</si>
  <si>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</si>
  <si>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</si>
  <si>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</si>
  <si>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</si>
  <si>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</si>
  <si>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</si>
  <si>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</si>
  <si>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</si>
  <si>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</si>
  <si>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</si>
  <si>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</si>
  <si>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</si>
  <si>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</si>
  <si>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</si>
  <si>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</si>
  <si>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</si>
  <si>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</si>
  <si>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</si>
  <si>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</si>
  <si>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</si>
  <si>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</si>
  <si>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</si>
  <si>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</si>
  <si>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</si>
  <si>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GRADITELJSKA ŠKOLA ČAKOVEC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</si>
  <si>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</si>
  <si>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</si>
  <si>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</si>
  <si>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</si>
  <si>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</si>
  <si>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</si>
  <si>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</si>
  <si>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</si>
  <si>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</si>
  <si>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</si>
  <si>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</si>
  <si>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</si>
  <si>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</si>
  <si>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</si>
  <si>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</si>
  <si>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</si>
  <si>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</si>
  <si>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19191 - GRADITELJSKA ŠKOLA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</si>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</sst>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2885884.16</v>
      </c>
      <c r="D2" s="6">
        <f>'PR-RAS'!E6</f>
        <v>3160957.4699999997</v>
      </c>
      <c r="E2" s="6">
        <v>0</v>
      </c>
      <c r="F2" s="6">
        <v>0</v>
      </c>
      <c r="G2" s="7">
        <f t="shared" ref="G2:G264" si="0">(B2/1000)*(C2*1+D2*2)</f>
        <v>9207.7991000000002</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2336955.54</v>
      </c>
      <c r="D46" s="1">
        <f>'PR-RAS'!E50</f>
        <v>2554776.5</v>
      </c>
      <c r="E46" s="1">
        <v>0</v>
      </c>
      <c r="F46" s="1">
        <v>0</v>
      </c>
      <c r="G46" s="2">
        <f t="shared" si="0"/>
        <v>335092.88429999998</v>
      </c>
      <c r="H46" s="2">
        <f t="shared" si="1"/>
        <v>0.9599999999627471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2301047.88</v>
      </c>
      <c r="D64" s="1">
        <f>'PR-RAS'!E68</f>
        <v>2510098.5499999998</v>
      </c>
      <c r="E64" s="1">
        <v>0</v>
      </c>
      <c r="F64" s="1">
        <v>0</v>
      </c>
      <c r="G64" s="2">
        <f t="shared" si="0"/>
        <v>461238.43373999995</v>
      </c>
      <c r="H64" s="2">
        <f t="shared" si="1"/>
        <v>0.57000000029802322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2299692.4</v>
      </c>
      <c r="D65" s="1">
        <f>'PR-RAS'!E69</f>
        <v>2509301.5499999998</v>
      </c>
      <c r="E65" s="1">
        <v>0</v>
      </c>
      <c r="F65" s="1">
        <v>0</v>
      </c>
      <c r="G65" s="2">
        <f t="shared" si="0"/>
        <v>468370.91200000001</v>
      </c>
      <c r="H65" s="2">
        <f t="shared" si="1"/>
        <v>0.85000000009313226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1355.48</v>
      </c>
      <c r="D66" s="1">
        <f>'PR-RAS'!E70</f>
        <v>797</v>
      </c>
      <c r="E66" s="1">
        <v>0</v>
      </c>
      <c r="F66" s="1">
        <v>0</v>
      </c>
      <c r="G66" s="2">
        <f t="shared" si="0"/>
        <v>191.71620000000001</v>
      </c>
      <c r="H66" s="2">
        <f t="shared" si="1"/>
        <v>0.48000000000001819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35907.660000000003</v>
      </c>
      <c r="D70" s="1">
        <f>'PR-RAS'!E74</f>
        <v>44677.95</v>
      </c>
      <c r="E70" s="1">
        <v>0</v>
      </c>
      <c r="F70" s="1">
        <v>0</v>
      </c>
      <c r="G70" s="2">
        <f t="shared" si="0"/>
        <v>8643.1856399999997</v>
      </c>
      <c r="H70" s="2">
        <f t="shared" si="1"/>
        <v>0.38999999999941792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35907.660000000003</v>
      </c>
      <c r="D71" s="1">
        <f>'PR-RAS'!E75</f>
        <v>44677.95</v>
      </c>
      <c r="E71" s="1">
        <v>0</v>
      </c>
      <c r="F71" s="1">
        <v>0</v>
      </c>
      <c r="G71" s="2">
        <f t="shared" si="0"/>
        <v>8768.4492000000009</v>
      </c>
      <c r="H71" s="2">
        <f t="shared" si="1"/>
        <v>0.38999999999941792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30.29</v>
      </c>
      <c r="D78" s="1">
        <f>'PR-RAS'!E82</f>
        <v>117.65</v>
      </c>
      <c r="E78" s="1">
        <v>0</v>
      </c>
      <c r="F78" s="1">
        <v>0</v>
      </c>
      <c r="G78" s="2">
        <f t="shared" si="0"/>
        <v>20.450430000000001</v>
      </c>
      <c r="H78" s="2">
        <f t="shared" si="1"/>
        <v>0.63999999999999346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30.29</v>
      </c>
      <c r="D79" s="1">
        <f>'PR-RAS'!E83</f>
        <v>117.65</v>
      </c>
      <c r="E79" s="1">
        <v>0</v>
      </c>
      <c r="F79" s="1">
        <v>0</v>
      </c>
      <c r="G79" s="2">
        <f t="shared" si="0"/>
        <v>20.716020000000004</v>
      </c>
      <c r="H79" s="2">
        <f t="shared" si="1"/>
        <v>0.63999999999999346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1.1499999999999999</v>
      </c>
      <c r="D81" s="1">
        <f>'PR-RAS'!E85</f>
        <v>90.18</v>
      </c>
      <c r="E81" s="1">
        <v>0</v>
      </c>
      <c r="F81" s="1">
        <v>0</v>
      </c>
      <c r="G81" s="2">
        <f t="shared" si="0"/>
        <v>14.520800000000001</v>
      </c>
      <c r="H81" s="2">
        <f t="shared" si="1"/>
        <v>0.33000000000000673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29.14</v>
      </c>
      <c r="D82" s="1">
        <f>'PR-RAS'!E86</f>
        <v>27.47</v>
      </c>
      <c r="E82" s="1">
        <v>0</v>
      </c>
      <c r="F82" s="1">
        <v>0</v>
      </c>
      <c r="G82" s="2">
        <f t="shared" si="0"/>
        <v>6.8104800000000001</v>
      </c>
      <c r="H82" s="2">
        <f t="shared" si="1"/>
        <v>0.60999999999999943</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66100.710000000006</v>
      </c>
      <c r="D102" s="1">
        <f>'PR-RAS'!E106</f>
        <v>66769.509999999995</v>
      </c>
      <c r="E102" s="1">
        <v>0</v>
      </c>
      <c r="F102" s="1">
        <v>0</v>
      </c>
      <c r="G102" s="2">
        <f t="shared" si="0"/>
        <v>20163.612730000001</v>
      </c>
      <c r="H102" s="2">
        <f t="shared" si="1"/>
        <v>0.77999999999883585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66100.710000000006</v>
      </c>
      <c r="D108" s="1">
        <f>'PR-RAS'!E112</f>
        <v>66769.509999999995</v>
      </c>
      <c r="E108" s="1">
        <v>0</v>
      </c>
      <c r="F108" s="1">
        <v>0</v>
      </c>
      <c r="G108" s="2">
        <f t="shared" si="0"/>
        <v>21361.451109999998</v>
      </c>
      <c r="H108" s="2">
        <f t="shared" si="1"/>
        <v>0.77999999999883585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66100.710000000006</v>
      </c>
      <c r="D113" s="1">
        <f>'PR-RAS'!E117</f>
        <v>66769.509999999995</v>
      </c>
      <c r="E113" s="1">
        <v>0</v>
      </c>
      <c r="F113" s="1">
        <v>0</v>
      </c>
      <c r="G113" s="2">
        <f t="shared" si="0"/>
        <v>22359.649759999997</v>
      </c>
      <c r="H113" s="2">
        <f t="shared" si="1"/>
        <v>0.77999999999883585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143193.99</v>
      </c>
      <c r="D120" s="1">
        <f>'PR-RAS'!E124</f>
        <v>173795.36</v>
      </c>
      <c r="E120" s="1">
        <v>0</v>
      </c>
      <c r="F120" s="1">
        <v>0</v>
      </c>
      <c r="G120" s="2">
        <f t="shared" si="0"/>
        <v>58403.380489999996</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140740.03</v>
      </c>
      <c r="D121" s="1">
        <f>'PR-RAS'!E125</f>
        <v>171545.36</v>
      </c>
      <c r="E121" s="1">
        <v>0</v>
      </c>
      <c r="F121" s="1">
        <v>0</v>
      </c>
      <c r="G121" s="2">
        <f t="shared" si="0"/>
        <v>58059.689999999995</v>
      </c>
      <c r="H121" s="2">
        <f t="shared" si="1"/>
        <v>0.38999999998486601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140740.03</v>
      </c>
      <c r="D123" s="1">
        <f>'PR-RAS'!E127</f>
        <v>171545.36</v>
      </c>
      <c r="E123" s="1">
        <v>0</v>
      </c>
      <c r="F123" s="1">
        <v>0</v>
      </c>
      <c r="G123" s="2">
        <f t="shared" si="0"/>
        <v>59027.351499999997</v>
      </c>
      <c r="H123" s="2">
        <f t="shared" si="1"/>
        <v>0.38999999998486601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2453.96</v>
      </c>
      <c r="D124" s="1">
        <f>'PR-RAS'!E128</f>
        <v>2250</v>
      </c>
      <c r="E124" s="1">
        <v>0</v>
      </c>
      <c r="F124" s="1">
        <v>0</v>
      </c>
      <c r="G124" s="2">
        <f t="shared" si="0"/>
        <v>855.33708000000001</v>
      </c>
      <c r="H124" s="2">
        <f t="shared" si="1"/>
        <v>3.999999999996362E-2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2453.96</v>
      </c>
      <c r="D125" s="1">
        <f>'PR-RAS'!E129</f>
        <v>2250</v>
      </c>
      <c r="E125" s="1">
        <v>0</v>
      </c>
      <c r="F125" s="1">
        <v>0</v>
      </c>
      <c r="G125" s="2">
        <f t="shared" si="0"/>
        <v>862.29103999999995</v>
      </c>
      <c r="H125" s="2">
        <f t="shared" si="1"/>
        <v>3.999999999996362E-2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339603.63</v>
      </c>
      <c r="D129" s="1">
        <f>'PR-RAS'!E133</f>
        <v>365498.45</v>
      </c>
      <c r="E129" s="1">
        <v>0</v>
      </c>
      <c r="F129" s="1">
        <v>0</v>
      </c>
      <c r="G129" s="2">
        <f t="shared" si="0"/>
        <v>137036.86784000002</v>
      </c>
      <c r="H129" s="2">
        <f t="shared" si="1"/>
        <v>0.82000000000698492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339603.63</v>
      </c>
      <c r="D130" s="1">
        <f>'PR-RAS'!E134</f>
        <v>365498.45</v>
      </c>
      <c r="E130" s="1">
        <v>0</v>
      </c>
      <c r="F130" s="1">
        <v>0</v>
      </c>
      <c r="G130" s="2">
        <f t="shared" si="0"/>
        <v>138107.46837000002</v>
      </c>
      <c r="H130" s="2">
        <f t="shared" si="1"/>
        <v>0.82000000000698492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282532.82</v>
      </c>
      <c r="D131" s="1">
        <f>'PR-RAS'!E135</f>
        <v>308180.38</v>
      </c>
      <c r="E131" s="1">
        <v>0</v>
      </c>
      <c r="F131" s="1">
        <v>0</v>
      </c>
      <c r="G131" s="2">
        <f t="shared" si="0"/>
        <v>116856.16540000001</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57070.81</v>
      </c>
      <c r="D132" s="1">
        <f>'PR-RAS'!E136</f>
        <v>57318.07</v>
      </c>
      <c r="E132" s="1">
        <v>0</v>
      </c>
      <c r="F132" s="1">
        <v>0</v>
      </c>
      <c r="G132" s="2">
        <f t="shared" si="0"/>
        <v>22493.610450000004</v>
      </c>
      <c r="H132" s="2">
        <f t="shared" si="1"/>
        <v>0.26000000000203727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2795528.68</v>
      </c>
      <c r="D147" s="1">
        <f>'PR-RAS'!E151</f>
        <v>3066054.02</v>
      </c>
      <c r="E147" s="1">
        <v>0</v>
      </c>
      <c r="F147" s="1">
        <v>0</v>
      </c>
      <c r="G147" s="2">
        <f t="shared" si="0"/>
        <v>1303434.9611200001</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2285182.9</v>
      </c>
      <c r="D148" s="1">
        <f>'PR-RAS'!E152</f>
        <v>2542112.1800000002</v>
      </c>
      <c r="E148" s="1">
        <v>0</v>
      </c>
      <c r="F148" s="1">
        <v>0</v>
      </c>
      <c r="G148" s="2">
        <f t="shared" si="0"/>
        <v>1083302.8672199999</v>
      </c>
      <c r="H148" s="2">
        <f t="shared" si="1"/>
        <v>0.28000000026077032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1889008.3199999998</v>
      </c>
      <c r="D149" s="1">
        <f>'PR-RAS'!E153</f>
        <v>2110813.7800000003</v>
      </c>
      <c r="E149" s="1">
        <v>0</v>
      </c>
      <c r="F149" s="1">
        <v>0</v>
      </c>
      <c r="G149" s="2">
        <f t="shared" si="0"/>
        <v>904374.11024000007</v>
      </c>
      <c r="H149" s="2">
        <f t="shared" si="1"/>
        <v>0.53999999957159162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1818338.63</v>
      </c>
      <c r="D150" s="1">
        <f>'PR-RAS'!E154</f>
        <v>2059071.79</v>
      </c>
      <c r="E150" s="1">
        <v>0</v>
      </c>
      <c r="F150" s="1">
        <v>0</v>
      </c>
      <c r="G150" s="2">
        <f t="shared" si="0"/>
        <v>884535.84928999993</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70669.69</v>
      </c>
      <c r="D152" s="1">
        <f>'PR-RAS'!E156</f>
        <v>51741.99</v>
      </c>
      <c r="E152" s="1">
        <v>0</v>
      </c>
      <c r="F152" s="1">
        <v>0</v>
      </c>
      <c r="G152" s="2">
        <f t="shared" si="0"/>
        <v>26297.204169999997</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t="str">
        <f>'PR-RAS'!D157</f>
        <v xml:space="preserve">                                                                                                                                                                                                                                                                                                                                                                                                                                                                                                                                                                                                                                                                                                                                                                                                                                                                                                                                               </v>
      </c>
      <c r="D153" s="1">
        <f>'PR-RAS'!E157</f>
        <v>0</v>
      </c>
      <c r="E153" s="1">
        <v>0</v>
      </c>
      <c r="F153" s="1">
        <v>0</v>
      </c>
      <c r="G153" s="2" t="e">
        <f t="shared" si="0"/>
        <v>#VALUE!</v>
      </c>
      <c r="H153" s="2" t="e">
        <f t="shared" si="1"/>
        <v>#VALUE!</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88181.77</v>
      </c>
      <c r="D154" s="1">
        <f>'PR-RAS'!E158</f>
        <v>95887.17</v>
      </c>
      <c r="E154" s="1">
        <v>0</v>
      </c>
      <c r="F154" s="1">
        <v>0</v>
      </c>
      <c r="G154" s="2">
        <f t="shared" si="0"/>
        <v>42833.284829999997</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307992.81</v>
      </c>
      <c r="D155" s="1">
        <f>'PR-RAS'!E159</f>
        <v>335411.23</v>
      </c>
      <c r="E155" s="1">
        <v>0</v>
      </c>
      <c r="F155" s="1">
        <v>0</v>
      </c>
      <c r="G155" s="2">
        <f t="shared" si="0"/>
        <v>150737.55158</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307511.67999999999</v>
      </c>
      <c r="D157" s="1">
        <f>'PR-RAS'!E161</f>
        <v>335408.17</v>
      </c>
      <c r="E157" s="1">
        <v>0</v>
      </c>
      <c r="F157" s="1">
        <v>0</v>
      </c>
      <c r="G157" s="2">
        <f t="shared" si="0"/>
        <v>152619.17112000001</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481.13</v>
      </c>
      <c r="D158" s="1">
        <f>'PR-RAS'!E162</f>
        <v>3.06</v>
      </c>
      <c r="E158" s="1">
        <v>0</v>
      </c>
      <c r="F158" s="1">
        <v>0</v>
      </c>
      <c r="G158" s="2">
        <f t="shared" si="0"/>
        <v>76.498249999999999</v>
      </c>
      <c r="H158" s="2">
        <f t="shared" si="1"/>
        <v>0.18999999999999551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497198.33</v>
      </c>
      <c r="D159" s="1">
        <f>'PR-RAS'!E163</f>
        <v>492709.02</v>
      </c>
      <c r="E159" s="1">
        <v>0</v>
      </c>
      <c r="F159" s="1">
        <v>0</v>
      </c>
      <c r="G159" s="2">
        <f t="shared" si="0"/>
        <v>234253.38646000001</v>
      </c>
      <c r="H159" s="2">
        <f t="shared" si="1"/>
        <v>0.3500000000349246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89970.21</v>
      </c>
      <c r="D160" s="1">
        <f>'PR-RAS'!E164</f>
        <v>99392.09</v>
      </c>
      <c r="E160" s="1">
        <v>0</v>
      </c>
      <c r="F160" s="1">
        <v>0</v>
      </c>
      <c r="G160" s="2">
        <f t="shared" si="0"/>
        <v>45911.94801</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9813.98</v>
      </c>
      <c r="D161" s="1">
        <f>'PR-RAS'!E165</f>
        <v>13529.76</v>
      </c>
      <c r="E161" s="1">
        <v>0</v>
      </c>
      <c r="F161" s="1">
        <v>0</v>
      </c>
      <c r="G161" s="2">
        <f t="shared" si="0"/>
        <v>5899.76</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74790.460000000006</v>
      </c>
      <c r="D162" s="1">
        <f>'PR-RAS'!E166</f>
        <v>77124.77</v>
      </c>
      <c r="E162" s="1">
        <v>0</v>
      </c>
      <c r="F162" s="1">
        <v>0</v>
      </c>
      <c r="G162" s="2">
        <f t="shared" si="0"/>
        <v>36875.440000000002</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3124.45</v>
      </c>
      <c r="D163" s="1">
        <f>'PR-RAS'!E167</f>
        <v>5618.72</v>
      </c>
      <c r="E163" s="1">
        <v>0</v>
      </c>
      <c r="F163" s="1">
        <v>0</v>
      </c>
      <c r="G163" s="2">
        <f t="shared" si="0"/>
        <v>2326.6261800000002</v>
      </c>
      <c r="H163" s="2">
        <f t="shared" si="1"/>
        <v>0.72999999999956344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2241.3200000000002</v>
      </c>
      <c r="D164" s="1">
        <f>'PR-RAS'!E168</f>
        <v>3118.84</v>
      </c>
      <c r="E164" s="1">
        <v>0</v>
      </c>
      <c r="F164" s="1">
        <v>0</v>
      </c>
      <c r="G164" s="2">
        <f t="shared" si="0"/>
        <v>1382.077</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224844.54</v>
      </c>
      <c r="D165" s="1">
        <f>'PR-RAS'!E169</f>
        <v>247153.86000000002</v>
      </c>
      <c r="E165" s="1">
        <v>0</v>
      </c>
      <c r="F165" s="1">
        <v>0</v>
      </c>
      <c r="G165" s="2">
        <f t="shared" si="0"/>
        <v>117940.97064</v>
      </c>
      <c r="H165" s="2">
        <f t="shared" si="1"/>
        <v>0.59999999997671694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58566.94</v>
      </c>
      <c r="D166" s="1">
        <f>'PR-RAS'!E170</f>
        <v>65045.75</v>
      </c>
      <c r="E166" s="1">
        <v>0</v>
      </c>
      <c r="F166" s="1">
        <v>0</v>
      </c>
      <c r="G166" s="2">
        <f t="shared" si="0"/>
        <v>31128.642600000003</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70102.009999999995</v>
      </c>
      <c r="D167" s="1">
        <f>'PR-RAS'!E171</f>
        <v>92264.63</v>
      </c>
      <c r="E167" s="1">
        <v>0</v>
      </c>
      <c r="F167" s="1">
        <v>0</v>
      </c>
      <c r="G167" s="2">
        <f t="shared" si="0"/>
        <v>42268.790820000002</v>
      </c>
      <c r="H167" s="2">
        <f t="shared" si="1"/>
        <v>0.3799999999901047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75657.06</v>
      </c>
      <c r="D168" s="1">
        <f>'PR-RAS'!E172</f>
        <v>71555.350000000006</v>
      </c>
      <c r="E168" s="1">
        <v>0</v>
      </c>
      <c r="F168" s="1">
        <v>0</v>
      </c>
      <c r="G168" s="2">
        <f t="shared" si="0"/>
        <v>36534.215920000002</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13958.07</v>
      </c>
      <c r="D169" s="1">
        <f>'PR-RAS'!E173</f>
        <v>7976.27</v>
      </c>
      <c r="E169" s="1">
        <v>0</v>
      </c>
      <c r="F169" s="1">
        <v>0</v>
      </c>
      <c r="G169" s="2">
        <f t="shared" si="0"/>
        <v>5024.9824800000006</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5711.11</v>
      </c>
      <c r="D170" s="1">
        <f>'PR-RAS'!E174</f>
        <v>9022.39</v>
      </c>
      <c r="E170" s="1">
        <v>0</v>
      </c>
      <c r="F170" s="1">
        <v>0</v>
      </c>
      <c r="G170" s="2">
        <f t="shared" si="0"/>
        <v>4014.74541</v>
      </c>
      <c r="H170" s="2">
        <f t="shared" si="1"/>
        <v>0.49999999999909051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849.35</v>
      </c>
      <c r="D172" s="1">
        <f>'PR-RAS'!E176</f>
        <v>1289.47</v>
      </c>
      <c r="E172" s="1">
        <v>0</v>
      </c>
      <c r="F172" s="1">
        <v>0</v>
      </c>
      <c r="G172" s="2">
        <f t="shared" si="0"/>
        <v>586.23759000000007</v>
      </c>
      <c r="H172" s="2">
        <f t="shared" si="1"/>
        <v>0.82000000000005002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102810.25000000001</v>
      </c>
      <c r="D173" s="1">
        <f>'PR-RAS'!E177</f>
        <v>112684.07</v>
      </c>
      <c r="E173" s="1">
        <v>0</v>
      </c>
      <c r="F173" s="1">
        <v>0</v>
      </c>
      <c r="G173" s="2">
        <f t="shared" si="0"/>
        <v>56446.683079999995</v>
      </c>
      <c r="H173" s="2">
        <f t="shared" si="1"/>
        <v>0.32000000002153683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10912.62</v>
      </c>
      <c r="D174" s="1">
        <f>'PR-RAS'!E178</f>
        <v>13495.26</v>
      </c>
      <c r="E174" s="1">
        <v>0</v>
      </c>
      <c r="F174" s="1">
        <v>0</v>
      </c>
      <c r="G174" s="2">
        <f t="shared" si="0"/>
        <v>6557.2432199999994</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35669.99</v>
      </c>
      <c r="D175" s="1">
        <f>'PR-RAS'!E179</f>
        <v>48464.24</v>
      </c>
      <c r="E175" s="1">
        <v>0</v>
      </c>
      <c r="F175" s="1">
        <v>0</v>
      </c>
      <c r="G175" s="2">
        <f t="shared" si="0"/>
        <v>23072.13378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5084.8999999999996</v>
      </c>
      <c r="D176" s="1">
        <f>'PR-RAS'!E180</f>
        <v>7762.52</v>
      </c>
      <c r="E176" s="1">
        <v>0</v>
      </c>
      <c r="F176" s="1">
        <v>0</v>
      </c>
      <c r="G176" s="2">
        <f t="shared" si="0"/>
        <v>3606.7395000000001</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14781.7</v>
      </c>
      <c r="D177" s="1">
        <f>'PR-RAS'!E181</f>
        <v>11747.06</v>
      </c>
      <c r="E177" s="1">
        <v>0</v>
      </c>
      <c r="F177" s="1">
        <v>0</v>
      </c>
      <c r="G177" s="2">
        <f t="shared" si="0"/>
        <v>6736.54432</v>
      </c>
      <c r="H177" s="2">
        <f t="shared" si="1"/>
        <v>0.35999999999876309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5483.1</v>
      </c>
      <c r="D178" s="1">
        <f>'PR-RAS'!E182</f>
        <v>7532.44</v>
      </c>
      <c r="E178" s="1">
        <v>0</v>
      </c>
      <c r="F178" s="1">
        <v>0</v>
      </c>
      <c r="G178" s="2">
        <f t="shared" si="0"/>
        <v>3636.9924599999999</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11353.44</v>
      </c>
      <c r="D179" s="1">
        <f>'PR-RAS'!E183</f>
        <v>1403.1</v>
      </c>
      <c r="E179" s="1">
        <v>0</v>
      </c>
      <c r="F179" s="1">
        <v>0</v>
      </c>
      <c r="G179" s="2">
        <f t="shared" si="0"/>
        <v>2520.4159199999999</v>
      </c>
      <c r="H179" s="2">
        <f t="shared" si="1"/>
        <v>0.54000000000041837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13989.35</v>
      </c>
      <c r="D180" s="1">
        <f>'PR-RAS'!E184</f>
        <v>14931.81</v>
      </c>
      <c r="E180" s="1">
        <v>0</v>
      </c>
      <c r="F180" s="1">
        <v>0</v>
      </c>
      <c r="G180" s="2">
        <f t="shared" si="0"/>
        <v>7849.68163</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3571.03</v>
      </c>
      <c r="D181" s="1">
        <f>'PR-RAS'!E185</f>
        <v>2771.81</v>
      </c>
      <c r="E181" s="1">
        <v>0</v>
      </c>
      <c r="F181" s="1">
        <v>0</v>
      </c>
      <c r="G181" s="2">
        <f t="shared" si="0"/>
        <v>1640.6369999999999</v>
      </c>
      <c r="H181" s="2">
        <f t="shared" si="1"/>
        <v>0.22000000000025466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1964.12</v>
      </c>
      <c r="D182" s="1">
        <f>'PR-RAS'!E186</f>
        <v>4575.83</v>
      </c>
      <c r="E182" s="1">
        <v>0</v>
      </c>
      <c r="F182" s="1">
        <v>0</v>
      </c>
      <c r="G182" s="2">
        <f t="shared" si="0"/>
        <v>2011.9561799999997</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1546.94</v>
      </c>
      <c r="D183" s="1">
        <f>'PR-RAS'!E187</f>
        <v>6396.67</v>
      </c>
      <c r="E183" s="1">
        <v>0</v>
      </c>
      <c r="F183" s="1">
        <v>0</v>
      </c>
      <c r="G183" s="2">
        <f t="shared" si="0"/>
        <v>2609.9309600000001</v>
      </c>
      <c r="H183" s="2">
        <f t="shared" si="1"/>
        <v>0.38999999999987267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78026.39</v>
      </c>
      <c r="D184" s="1">
        <f>'PR-RAS'!E188</f>
        <v>27082.33</v>
      </c>
      <c r="E184" s="1">
        <v>0</v>
      </c>
      <c r="F184" s="1">
        <v>0</v>
      </c>
      <c r="G184" s="2">
        <f t="shared" si="0"/>
        <v>24190.962149999996</v>
      </c>
      <c r="H184" s="2">
        <f t="shared" si="1"/>
        <v>0.72000000000116415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5015</v>
      </c>
      <c r="D186" s="1">
        <f>'PR-RAS'!E190</f>
        <v>5374.99</v>
      </c>
      <c r="E186" s="1">
        <v>0</v>
      </c>
      <c r="F186" s="1">
        <v>0</v>
      </c>
      <c r="G186" s="2">
        <f t="shared" si="0"/>
        <v>2916.5212999999999</v>
      </c>
      <c r="H186" s="2">
        <f t="shared" si="1"/>
        <v>1.0000000000218279E-2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5116.1899999999996</v>
      </c>
      <c r="D187" s="1">
        <f>'PR-RAS'!E191</f>
        <v>5376.47</v>
      </c>
      <c r="E187" s="1">
        <v>0</v>
      </c>
      <c r="F187" s="1">
        <v>0</v>
      </c>
      <c r="G187" s="2">
        <f t="shared" si="0"/>
        <v>2951.6581800000004</v>
      </c>
      <c r="H187" s="2">
        <f t="shared" si="1"/>
        <v>0.65999999999985448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343.75</v>
      </c>
      <c r="D188" s="1">
        <f>'PR-RAS'!E192</f>
        <v>454.27</v>
      </c>
      <c r="E188" s="1">
        <v>0</v>
      </c>
      <c r="F188" s="1">
        <v>0</v>
      </c>
      <c r="G188" s="2">
        <f t="shared" si="0"/>
        <v>234.17822999999999</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9809.9599999999991</v>
      </c>
      <c r="D189" s="1">
        <f>'PR-RAS'!E193</f>
        <v>7755.27</v>
      </c>
      <c r="E189" s="1">
        <v>0</v>
      </c>
      <c r="F189" s="1">
        <v>0</v>
      </c>
      <c r="G189" s="2">
        <f t="shared" si="0"/>
        <v>4760.2539999999999</v>
      </c>
      <c r="H189" s="2">
        <f t="shared" si="1"/>
        <v>0.31000000000130967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14465.96</v>
      </c>
      <c r="D190" s="1">
        <f>'PR-RAS'!E194</f>
        <v>127.54</v>
      </c>
      <c r="E190" s="1">
        <v>0</v>
      </c>
      <c r="F190" s="1">
        <v>0</v>
      </c>
      <c r="G190" s="2">
        <f t="shared" si="0"/>
        <v>2782.2765599999998</v>
      </c>
      <c r="H190" s="2">
        <f t="shared" si="1"/>
        <v>0.50000000000086686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43275.53</v>
      </c>
      <c r="D191" s="1">
        <f>'PR-RAS'!E195</f>
        <v>7993.79</v>
      </c>
      <c r="E191" s="1">
        <v>0</v>
      </c>
      <c r="F191" s="1">
        <v>0</v>
      </c>
      <c r="G191" s="2">
        <f t="shared" si="0"/>
        <v>11259.990900000001</v>
      </c>
      <c r="H191" s="2">
        <f t="shared" si="1"/>
        <v>0.68000000000120053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13147.45</v>
      </c>
      <c r="D192" s="1">
        <f>'PR-RAS'!E196</f>
        <v>1982.82</v>
      </c>
      <c r="E192" s="1">
        <v>0</v>
      </c>
      <c r="F192" s="1">
        <v>0</v>
      </c>
      <c r="G192" s="2">
        <f t="shared" si="0"/>
        <v>3268.6001900000001</v>
      </c>
      <c r="H192" s="2">
        <f t="shared" si="1"/>
        <v>0.63000000000079126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50.86</v>
      </c>
      <c r="D198" s="1">
        <f>'PR-RAS'!E202</f>
        <v>0</v>
      </c>
      <c r="E198" s="1">
        <v>0</v>
      </c>
      <c r="F198" s="1">
        <v>0</v>
      </c>
      <c r="G198" s="2">
        <f t="shared" si="0"/>
        <v>10.01942</v>
      </c>
      <c r="H198" s="2">
        <f t="shared" si="1"/>
        <v>0.14000000000000057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50.86</v>
      </c>
      <c r="D204" s="1">
        <f>'PR-RAS'!E208</f>
        <v>0</v>
      </c>
      <c r="E204" s="1">
        <v>0</v>
      </c>
      <c r="F204" s="1">
        <v>0</v>
      </c>
      <c r="G204" s="2">
        <f t="shared" si="0"/>
        <v>10.324580000000001</v>
      </c>
      <c r="H204" s="2">
        <f t="shared" si="1"/>
        <v>0.14000000000000057</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13096.59</v>
      </c>
      <c r="D206" s="1">
        <f>'PR-RAS'!E210</f>
        <v>1982.82</v>
      </c>
      <c r="E206" s="1">
        <v>0</v>
      </c>
      <c r="F206" s="1">
        <v>0</v>
      </c>
      <c r="G206" s="2">
        <f t="shared" si="0"/>
        <v>3497.7571499999999</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1988.71</v>
      </c>
      <c r="D207" s="1">
        <f>'PR-RAS'!E211</f>
        <v>1897.58</v>
      </c>
      <c r="E207" s="1">
        <v>0</v>
      </c>
      <c r="F207" s="1">
        <v>0</v>
      </c>
      <c r="G207" s="2">
        <f t="shared" si="0"/>
        <v>1191.47722</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11107.88</v>
      </c>
      <c r="D209" s="1">
        <f>'PR-RAS'!E213</f>
        <v>85.24</v>
      </c>
      <c r="E209" s="1">
        <v>0</v>
      </c>
      <c r="F209" s="1">
        <v>0</v>
      </c>
      <c r="G209" s="2">
        <f t="shared" si="0"/>
        <v>2345.8988799999997</v>
      </c>
      <c r="H209" s="2">
        <f t="shared" si="1"/>
        <v>0.36000000000079524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29250</v>
      </c>
      <c r="E248" s="1">
        <v>0</v>
      </c>
      <c r="F248" s="1">
        <v>0</v>
      </c>
      <c r="G248" s="2">
        <f t="shared" si="0"/>
        <v>14449.5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29250</v>
      </c>
      <c r="E255" s="1">
        <v>0</v>
      </c>
      <c r="F255" s="1">
        <v>0</v>
      </c>
      <c r="G255" s="2">
        <f t="shared" si="0"/>
        <v>14859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29250</v>
      </c>
      <c r="E256" s="1">
        <v>0</v>
      </c>
      <c r="F256" s="1">
        <v>0</v>
      </c>
      <c r="G256" s="2">
        <f t="shared" si="0"/>
        <v>14917.5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2795528.68</v>
      </c>
      <c r="D285" s="1">
        <f>'PR-RAS'!E289</f>
        <v>3066054.02</v>
      </c>
      <c r="E285" s="1">
        <v>0</v>
      </c>
      <c r="F285" s="1">
        <v>0</v>
      </c>
      <c r="G285" s="2">
        <f t="shared" si="8"/>
        <v>2535448.8284800001</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90355.479999999981</v>
      </c>
      <c r="D286" s="1">
        <f>'PR-RAS'!E290</f>
        <v>94903.449999999721</v>
      </c>
      <c r="E286" s="1">
        <v>0</v>
      </c>
      <c r="F286" s="1">
        <v>0</v>
      </c>
      <c r="G286" s="2">
        <f t="shared" si="8"/>
        <v>79846.278299999831</v>
      </c>
      <c r="H286" s="2">
        <f t="shared" si="9"/>
        <v>0.92999999970197678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253859.20000000001</v>
      </c>
      <c r="D288" s="1">
        <f>'PR-RAS'!E292</f>
        <v>288719.19</v>
      </c>
      <c r="E288" s="1">
        <v>0</v>
      </c>
      <c r="F288" s="1">
        <v>0</v>
      </c>
      <c r="G288" s="2">
        <f t="shared" si="8"/>
        <v>238582.40546000001</v>
      </c>
      <c r="H288" s="2">
        <f t="shared" si="9"/>
        <v>0.39000000001396984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42555.53</v>
      </c>
      <c r="D290" s="1">
        <f>'PR-RAS'!E294</f>
        <v>51575.69</v>
      </c>
      <c r="E290" s="1">
        <v>0</v>
      </c>
      <c r="F290" s="1">
        <v>0</v>
      </c>
      <c r="G290" s="2">
        <f t="shared" si="8"/>
        <v>42109.296989999995</v>
      </c>
      <c r="H290" s="2">
        <f t="shared" si="9"/>
        <v>0.77999999999883585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39271.22</v>
      </c>
      <c r="D291" s="1">
        <f>'PR-RAS'!E295</f>
        <v>48466.59</v>
      </c>
      <c r="E291" s="1">
        <v>0</v>
      </c>
      <c r="F291" s="1">
        <v>0</v>
      </c>
      <c r="G291" s="2">
        <f t="shared" si="8"/>
        <v>39499.275999999998</v>
      </c>
      <c r="H291" s="2">
        <f t="shared" si="9"/>
        <v>0.63000000000465661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616.5</v>
      </c>
      <c r="D293" s="1">
        <f>'PR-RAS'!E298</f>
        <v>276.51</v>
      </c>
      <c r="E293" s="1">
        <v>0</v>
      </c>
      <c r="F293" s="1">
        <v>0</v>
      </c>
      <c r="G293" s="2">
        <f t="shared" si="8"/>
        <v>341.49983999999995</v>
      </c>
      <c r="H293" s="2">
        <f t="shared" si="9"/>
        <v>0.99000000000000909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616.5</v>
      </c>
      <c r="D306" s="1">
        <f>'PR-RAS'!E311</f>
        <v>276.51</v>
      </c>
      <c r="E306" s="1">
        <v>0</v>
      </c>
      <c r="F306" s="1">
        <v>0</v>
      </c>
      <c r="G306" s="2">
        <f t="shared" si="8"/>
        <v>356.70359999999999</v>
      </c>
      <c r="H306" s="2">
        <f t="shared" si="9"/>
        <v>0.99000000000000909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616.5</v>
      </c>
      <c r="D307" s="1">
        <f>'PR-RAS'!E312</f>
        <v>276.51</v>
      </c>
      <c r="E307" s="1">
        <v>0</v>
      </c>
      <c r="F307" s="1">
        <v>0</v>
      </c>
      <c r="G307" s="2">
        <f t="shared" si="8"/>
        <v>357.87311999999997</v>
      </c>
      <c r="H307" s="2">
        <f t="shared" si="9"/>
        <v>0.99000000000000909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616.5</v>
      </c>
      <c r="D308" s="1">
        <f>'PR-RAS'!E313</f>
        <v>276.51</v>
      </c>
      <c r="E308" s="1">
        <v>0</v>
      </c>
      <c r="F308" s="1">
        <v>0</v>
      </c>
      <c r="G308" s="2">
        <f t="shared" si="8"/>
        <v>359.04264000000001</v>
      </c>
      <c r="H308" s="2">
        <f t="shared" si="9"/>
        <v>0.99000000000000909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85850.29</v>
      </c>
      <c r="D345" s="1">
        <f>'PR-RAS'!E350</f>
        <v>87033.06</v>
      </c>
      <c r="E345" s="1">
        <v>0</v>
      </c>
      <c r="F345" s="1">
        <v>0</v>
      </c>
      <c r="G345" s="2">
        <f t="shared" si="8"/>
        <v>89411.24503999998</v>
      </c>
      <c r="H345" s="2">
        <f t="shared" si="9"/>
        <v>0.34999999999126885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85850.29</v>
      </c>
      <c r="D358" s="1">
        <f>'PR-RAS'!E363</f>
        <v>87033.06</v>
      </c>
      <c r="E358" s="1">
        <v>0</v>
      </c>
      <c r="F358" s="1">
        <v>0</v>
      </c>
      <c r="G358" s="2">
        <f t="shared" si="8"/>
        <v>92790.15836999999</v>
      </c>
      <c r="H358" s="2">
        <f t="shared" si="9"/>
        <v>0.34999999999126885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43274.47</v>
      </c>
      <c r="D359" s="1">
        <f>'PR-RAS'!E364</f>
        <v>53986.38</v>
      </c>
      <c r="E359" s="1">
        <v>0</v>
      </c>
      <c r="F359" s="1">
        <v>0</v>
      </c>
      <c r="G359" s="2">
        <f t="shared" si="8"/>
        <v>54146.508339999993</v>
      </c>
      <c r="H359" s="2">
        <f t="shared" si="9"/>
        <v>0.84999999999854481</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43274.47</v>
      </c>
      <c r="D361" s="1">
        <f>'PR-RAS'!E366</f>
        <v>0</v>
      </c>
      <c r="E361" s="1">
        <v>0</v>
      </c>
      <c r="F361" s="1">
        <v>0</v>
      </c>
      <c r="G361" s="2">
        <f t="shared" si="8"/>
        <v>15578.8092</v>
      </c>
      <c r="H361" s="2">
        <f t="shared" si="9"/>
        <v>0.47000000000116415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53986.38</v>
      </c>
      <c r="E363" s="1">
        <v>0</v>
      </c>
      <c r="F363" s="1">
        <v>0</v>
      </c>
      <c r="G363" s="2">
        <f t="shared" si="8"/>
        <v>39086.13912</v>
      </c>
      <c r="H363" s="2">
        <f t="shared" si="9"/>
        <v>0.37999999999738066</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22618.27</v>
      </c>
      <c r="D364" s="1">
        <f>'PR-RAS'!E369</f>
        <v>23316.97</v>
      </c>
      <c r="E364" s="1">
        <v>0</v>
      </c>
      <c r="F364" s="1">
        <v>0</v>
      </c>
      <c r="G364" s="2">
        <f t="shared" si="8"/>
        <v>25138.552230000001</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11992.16</v>
      </c>
      <c r="D365" s="1">
        <f>'PR-RAS'!E370</f>
        <v>15101.42</v>
      </c>
      <c r="E365" s="1">
        <v>0</v>
      </c>
      <c r="F365" s="1">
        <v>0</v>
      </c>
      <c r="G365" s="2">
        <f t="shared" si="8"/>
        <v>15358.98</v>
      </c>
      <c r="H365" s="2">
        <f t="shared" si="9"/>
        <v>0.57999999999992724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145.86000000000001</v>
      </c>
      <c r="D366" s="1">
        <f>'PR-RAS'!E371</f>
        <v>226.84</v>
      </c>
      <c r="E366" s="1">
        <v>0</v>
      </c>
      <c r="F366" s="1">
        <v>0</v>
      </c>
      <c r="G366" s="2">
        <f t="shared" si="8"/>
        <v>218.83209999999997</v>
      </c>
      <c r="H366" s="2">
        <f t="shared" si="9"/>
        <v>0.29999999999998295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995.44</v>
      </c>
      <c r="D367" s="1">
        <f>'PR-RAS'!E372</f>
        <v>0</v>
      </c>
      <c r="E367" s="1">
        <v>0</v>
      </c>
      <c r="F367" s="1">
        <v>0</v>
      </c>
      <c r="G367" s="2">
        <f t="shared" si="8"/>
        <v>364.33104000000003</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597.25</v>
      </c>
      <c r="D369" s="1">
        <f>'PR-RAS'!E374</f>
        <v>1062.5</v>
      </c>
      <c r="E369" s="1">
        <v>0</v>
      </c>
      <c r="F369" s="1">
        <v>0</v>
      </c>
      <c r="G369" s="2">
        <f t="shared" si="8"/>
        <v>1001.788</v>
      </c>
      <c r="H369" s="2">
        <f t="shared" si="9"/>
        <v>0.75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991.55</v>
      </c>
      <c r="E370" s="1">
        <v>0</v>
      </c>
      <c r="F370" s="1">
        <v>0</v>
      </c>
      <c r="G370" s="2">
        <f t="shared" si="8"/>
        <v>731.76389999999992</v>
      </c>
      <c r="H370" s="2">
        <f t="shared" si="9"/>
        <v>0.45000000000004547</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8887.56</v>
      </c>
      <c r="D371" s="1">
        <f>'PR-RAS'!E376</f>
        <v>5934.66</v>
      </c>
      <c r="E371" s="1">
        <v>0</v>
      </c>
      <c r="F371" s="1">
        <v>0</v>
      </c>
      <c r="G371" s="2">
        <f t="shared" si="8"/>
        <v>7680.0455999999986</v>
      </c>
      <c r="H371" s="2">
        <f t="shared" si="9"/>
        <v>0.78000000000065484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18567.79</v>
      </c>
      <c r="D373" s="1">
        <f>'PR-RAS'!E378</f>
        <v>0</v>
      </c>
      <c r="E373" s="1">
        <v>0</v>
      </c>
      <c r="F373" s="1">
        <v>0</v>
      </c>
      <c r="G373" s="2">
        <f t="shared" si="8"/>
        <v>6907.2178800000002</v>
      </c>
      <c r="H373" s="2">
        <f t="shared" si="9"/>
        <v>0.20999999999912689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18567.79</v>
      </c>
      <c r="D374" s="1">
        <f>'PR-RAS'!E379</f>
        <v>0</v>
      </c>
      <c r="E374" s="1">
        <v>0</v>
      </c>
      <c r="F374" s="1">
        <v>0</v>
      </c>
      <c r="G374" s="2">
        <f t="shared" si="8"/>
        <v>6925.7856700000002</v>
      </c>
      <c r="H374" s="2">
        <f t="shared" si="9"/>
        <v>0.20999999999912689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1389.76</v>
      </c>
      <c r="D378" s="1">
        <f>'PR-RAS'!E383</f>
        <v>9729.7099999999991</v>
      </c>
      <c r="E378" s="1">
        <v>0</v>
      </c>
      <c r="F378" s="1">
        <v>0</v>
      </c>
      <c r="G378" s="2">
        <f t="shared" si="8"/>
        <v>7860.1408599999986</v>
      </c>
      <c r="H378" s="2">
        <f t="shared" si="9"/>
        <v>0.53000000000088221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1389.76</v>
      </c>
      <c r="D379" s="1">
        <f>'PR-RAS'!E384</f>
        <v>1454.71</v>
      </c>
      <c r="E379" s="1">
        <v>0</v>
      </c>
      <c r="F379" s="1">
        <v>0</v>
      </c>
      <c r="G379" s="2">
        <f t="shared" si="8"/>
        <v>1625.09004</v>
      </c>
      <c r="H379" s="2">
        <f t="shared" si="9"/>
        <v>0.52999999999997272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8275</v>
      </c>
      <c r="E380" s="1">
        <v>0</v>
      </c>
      <c r="F380" s="1">
        <v>0</v>
      </c>
      <c r="G380" s="2">
        <f t="shared" si="8"/>
        <v>6272.45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85233.79</v>
      </c>
      <c r="D403" s="1">
        <f>'PR-RAS'!E408</f>
        <v>86756.55</v>
      </c>
      <c r="E403" s="1">
        <v>0</v>
      </c>
      <c r="F403" s="1">
        <v>0</v>
      </c>
      <c r="G403" s="2">
        <f t="shared" si="8"/>
        <v>104016.24978000001</v>
      </c>
      <c r="H403" s="2">
        <f t="shared" si="9"/>
        <v>0.66000000000349246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127640.42</v>
      </c>
      <c r="D405" s="1">
        <f>'PR-RAS'!E410</f>
        <v>154447.92000000001</v>
      </c>
      <c r="E405" s="1">
        <v>0</v>
      </c>
      <c r="F405" s="1">
        <v>0</v>
      </c>
      <c r="G405" s="2">
        <f t="shared" si="8"/>
        <v>176360.64904000002</v>
      </c>
      <c r="H405" s="2">
        <f t="shared" si="9"/>
        <v>0.49999999998544808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1332.47</v>
      </c>
      <c r="D406" s="1">
        <f>'PR-RAS'!E411</f>
        <v>647.9</v>
      </c>
      <c r="E406" s="1">
        <v>0</v>
      </c>
      <c r="F406" s="1">
        <v>0</v>
      </c>
      <c r="G406" s="2">
        <f t="shared" si="8"/>
        <v>1064.4493500000001</v>
      </c>
      <c r="H406" s="2">
        <f t="shared" si="9"/>
        <v>0.57000000000005002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2886500.66</v>
      </c>
      <c r="D407" s="1">
        <f>'PR-RAS'!E412</f>
        <v>3161233.9799999995</v>
      </c>
      <c r="E407" s="1">
        <v>0</v>
      </c>
      <c r="F407" s="1">
        <v>0</v>
      </c>
      <c r="G407" s="2">
        <f t="shared" si="8"/>
        <v>3738841.25972</v>
      </c>
      <c r="H407" s="2">
        <f t="shared" si="9"/>
        <v>0.36000000033527613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2881378.97</v>
      </c>
      <c r="D408" s="1">
        <f>'PR-RAS'!E413</f>
        <v>3153087.08</v>
      </c>
      <c r="E408" s="1">
        <v>0</v>
      </c>
      <c r="F408" s="1">
        <v>0</v>
      </c>
      <c r="G408" s="2">
        <f t="shared" si="8"/>
        <v>3739334.1239100001</v>
      </c>
      <c r="H408" s="2">
        <f t="shared" si="9"/>
        <v>0.10999999986961484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5121.6899999999441</v>
      </c>
      <c r="D409" s="1">
        <f>'PR-RAS'!E414</f>
        <v>8146.8999999994412</v>
      </c>
      <c r="E409" s="1">
        <v>0</v>
      </c>
      <c r="F409" s="1">
        <v>0</v>
      </c>
      <c r="G409" s="2">
        <f t="shared" si="8"/>
        <v>8737.5199199995204</v>
      </c>
      <c r="H409" s="2">
        <f t="shared" si="9"/>
        <v>0.4100000006146729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126218.78000000001</v>
      </c>
      <c r="D411" s="1">
        <f>'PR-RAS'!E416</f>
        <v>134271.26999999999</v>
      </c>
      <c r="E411" s="1">
        <v>0</v>
      </c>
      <c r="F411" s="1">
        <v>0</v>
      </c>
      <c r="G411" s="2">
        <f t="shared" si="8"/>
        <v>161852.14119999998</v>
      </c>
      <c r="H411" s="2">
        <f t="shared" si="9"/>
        <v>0.48999999997613486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43888</v>
      </c>
      <c r="D413" s="1">
        <f>'PR-RAS'!E418</f>
        <v>52223.590000000004</v>
      </c>
      <c r="E413" s="1">
        <v>0</v>
      </c>
      <c r="F413" s="1">
        <v>0</v>
      </c>
      <c r="G413" s="2">
        <f t="shared" si="8"/>
        <v>61114.094159999993</v>
      </c>
      <c r="H413" s="2">
        <f t="shared" si="9"/>
        <v>0.4099999999962165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2594.11</v>
      </c>
      <c r="D522" s="1">
        <f>'PR-RAS'!E528</f>
        <v>0</v>
      </c>
      <c r="E522" s="1">
        <v>0</v>
      </c>
      <c r="F522" s="1">
        <v>0</v>
      </c>
      <c r="G522" s="2">
        <f t="shared" ref="G522:G809" si="10">(B522/1000)*(C522*1+D522*2)</f>
        <v>1351.5313100000001</v>
      </c>
      <c r="H522" s="2">
        <f t="shared" ref="H522:H809" si="11">ABS(C522-ROUND(C522,0))+ABS(D522-ROUND(D522,0))</f>
        <v>0.11000000000012733</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2594.11</v>
      </c>
      <c r="D587" s="1">
        <f>'PR-RAS'!E593</f>
        <v>0</v>
      </c>
      <c r="E587" s="1">
        <v>0</v>
      </c>
      <c r="F587" s="1">
        <v>0</v>
      </c>
      <c r="G587" s="2">
        <f t="shared" si="10"/>
        <v>1520.1484599999999</v>
      </c>
      <c r="H587" s="2">
        <f t="shared" si="11"/>
        <v>0.11000000000012733</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2594.11</v>
      </c>
      <c r="D606" s="1">
        <f>'PR-RAS'!E612</f>
        <v>0</v>
      </c>
      <c r="E606" s="1">
        <v>0</v>
      </c>
      <c r="F606" s="1">
        <v>0</v>
      </c>
      <c r="G606" s="2">
        <f t="shared" si="10"/>
        <v>1569.4365500000001</v>
      </c>
      <c r="H606" s="2">
        <f t="shared" si="11"/>
        <v>0.11000000000012733</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2594.11</v>
      </c>
      <c r="D607" s="1">
        <f>'PR-RAS'!E613</f>
        <v>0</v>
      </c>
      <c r="E607" s="1">
        <v>0</v>
      </c>
      <c r="F607" s="1">
        <v>0</v>
      </c>
      <c r="G607" s="2">
        <f t="shared" si="10"/>
        <v>1572.0306600000001</v>
      </c>
      <c r="H607" s="2">
        <f t="shared" si="11"/>
        <v>0.11000000000012733</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2594.11</v>
      </c>
      <c r="D630" s="1">
        <f>'PR-RAS'!E636</f>
        <v>0</v>
      </c>
      <c r="E630" s="1">
        <v>0</v>
      </c>
      <c r="F630" s="1">
        <v>0</v>
      </c>
      <c r="G630" s="2">
        <f t="shared" si="10"/>
        <v>1631.6951900000001</v>
      </c>
      <c r="H630" s="2">
        <f t="shared" si="11"/>
        <v>0.11000000000012733</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1893.47</v>
      </c>
      <c r="D631" s="1">
        <f>'PR-RAS'!E637</f>
        <v>0</v>
      </c>
      <c r="E631" s="1">
        <v>0</v>
      </c>
      <c r="F631" s="1">
        <v>0</v>
      </c>
      <c r="G631" s="2">
        <f t="shared" si="10"/>
        <v>1192.8860999999999</v>
      </c>
      <c r="H631" s="2">
        <f t="shared" si="11"/>
        <v>0.47000000000002728</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2886500.66</v>
      </c>
      <c r="D633" s="1">
        <f>'PR-RAS'!E639</f>
        <v>3161233.9799999995</v>
      </c>
      <c r="E633" s="1">
        <v>0</v>
      </c>
      <c r="F633" s="1">
        <v>0</v>
      </c>
      <c r="G633" s="2">
        <f t="shared" si="10"/>
        <v>5820068.1678399993</v>
      </c>
      <c r="H633" s="2">
        <f t="shared" si="11"/>
        <v>0.36000000033527613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2883973.08</v>
      </c>
      <c r="D634" s="1">
        <f>'PR-RAS'!E640</f>
        <v>3153087.08</v>
      </c>
      <c r="E634" s="1">
        <v>0</v>
      </c>
      <c r="F634" s="1">
        <v>0</v>
      </c>
      <c r="G634" s="2">
        <f t="shared" si="10"/>
        <v>5817363.2029200001</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2527.5800000000745</v>
      </c>
      <c r="D635" s="1">
        <f>'PR-RAS'!E641</f>
        <v>8146.8999999994412</v>
      </c>
      <c r="E635" s="1">
        <v>0</v>
      </c>
      <c r="F635" s="1">
        <v>0</v>
      </c>
      <c r="G635" s="2">
        <f t="shared" si="10"/>
        <v>11932.754919999339</v>
      </c>
      <c r="H635" s="2">
        <f t="shared" si="11"/>
        <v>0.52000000048428774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128112.25000000001</v>
      </c>
      <c r="D637" s="1">
        <f>'PR-RAS'!E643</f>
        <v>134271.26999999999</v>
      </c>
      <c r="E637" s="1">
        <v>0</v>
      </c>
      <c r="F637" s="1">
        <v>0</v>
      </c>
      <c r="G637" s="2">
        <f t="shared" si="10"/>
        <v>252272.44644</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130639.83000000009</v>
      </c>
      <c r="D639" s="1">
        <f>'PR-RAS'!E645</f>
        <v>142418.16999999943</v>
      </c>
      <c r="E639" s="1">
        <v>0</v>
      </c>
      <c r="F639" s="1">
        <v>0</v>
      </c>
      <c r="G639" s="2">
        <f t="shared" si="10"/>
        <v>265073.79645999934</v>
      </c>
      <c r="H639" s="2">
        <f t="shared" si="11"/>
        <v>0.33999999934167136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193886.4</v>
      </c>
      <c r="D641" s="1">
        <f>'PR-RAS'!E647</f>
        <v>246692.68</v>
      </c>
      <c r="E641" s="1">
        <v>0</v>
      </c>
      <c r="F641" s="1">
        <v>0</v>
      </c>
      <c r="G641" s="2">
        <f t="shared" si="10"/>
        <v>439853.9264</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170675.19</v>
      </c>
      <c r="D642" s="1">
        <f>'PR-RAS'!E649</f>
        <v>164937.16</v>
      </c>
      <c r="E642" s="1">
        <v>0</v>
      </c>
      <c r="F642" s="1">
        <v>0</v>
      </c>
      <c r="G642" s="2">
        <f t="shared" si="10"/>
        <v>320852.23590999999</v>
      </c>
      <c r="H642" s="2">
        <f t="shared" si="11"/>
        <v>0.35000000000582077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823979.8</v>
      </c>
      <c r="D643" s="1">
        <f>'PR-RAS'!E650</f>
        <v>864052.7</v>
      </c>
      <c r="E643" s="1">
        <v>0</v>
      </c>
      <c r="F643" s="1">
        <v>0</v>
      </c>
      <c r="G643" s="2">
        <f t="shared" si="10"/>
        <v>1638438.6984000001</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829717.83</v>
      </c>
      <c r="D644" s="1">
        <f>'PR-RAS'!E651</f>
        <v>810295.09</v>
      </c>
      <c r="E644" s="1">
        <v>0</v>
      </c>
      <c r="F644" s="1">
        <v>0</v>
      </c>
      <c r="G644" s="2">
        <f t="shared" si="10"/>
        <v>1575548.0504299998</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164937.16000000003</v>
      </c>
      <c r="D645" s="1">
        <f>'PR-RAS'!E652</f>
        <v>218694.77000000002</v>
      </c>
      <c r="E645" s="1">
        <v>0</v>
      </c>
      <c r="F645" s="1">
        <v>0</v>
      </c>
      <c r="G645" s="2">
        <f t="shared" si="10"/>
        <v>387898.39480000007</v>
      </c>
      <c r="H645" s="2">
        <f t="shared" si="11"/>
        <v>0.39000000001396984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126</v>
      </c>
      <c r="D647" s="1">
        <f>'PR-RAS'!E654</f>
        <v>128</v>
      </c>
      <c r="E647" s="1">
        <v>0</v>
      </c>
      <c r="F647" s="1">
        <v>0</v>
      </c>
      <c r="G647" s="2">
        <f t="shared" si="10"/>
        <v>246.77200000000002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106</v>
      </c>
      <c r="D649" s="1">
        <f>'PR-RAS'!E656</f>
        <v>113</v>
      </c>
      <c r="E649" s="1">
        <v>0</v>
      </c>
      <c r="F649" s="1">
        <v>0</v>
      </c>
      <c r="G649" s="2">
        <f t="shared" si="10"/>
        <v>215.136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2299692.4</v>
      </c>
      <c r="D669" s="1">
        <f>'PR-RAS'!E676</f>
        <v>2509301.5499999998</v>
      </c>
      <c r="E669" s="1">
        <v>0</v>
      </c>
      <c r="F669" s="1">
        <v>0</v>
      </c>
      <c r="G669" s="2">
        <f t="shared" si="10"/>
        <v>4888621.3940000003</v>
      </c>
      <c r="H669" s="2">
        <f t="shared" si="11"/>
        <v>0.85000000009313226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1355.48</v>
      </c>
      <c r="D671" s="1">
        <f>'PR-RAS'!E678</f>
        <v>797</v>
      </c>
      <c r="E671" s="1">
        <v>0</v>
      </c>
      <c r="F671" s="1">
        <v>0</v>
      </c>
      <c r="G671" s="2">
        <f t="shared" si="10"/>
        <v>1976.1516000000001</v>
      </c>
      <c r="H671" s="2">
        <f t="shared" si="11"/>
        <v>0.48000000000001819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35907.660000000003</v>
      </c>
      <c r="D687" s="1">
        <f>'PR-RAS'!E694</f>
        <v>44677.95</v>
      </c>
      <c r="E687" s="1">
        <v>0</v>
      </c>
      <c r="F687" s="1">
        <v>0</v>
      </c>
      <c r="G687" s="2">
        <f t="shared" si="10"/>
        <v>85930.802160000007</v>
      </c>
      <c r="H687" s="2">
        <f t="shared" si="11"/>
        <v>0.38999999999941792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66100.710000000006</v>
      </c>
      <c r="D703" s="1">
        <f>'PR-RAS'!E710</f>
        <v>66769.509999999995</v>
      </c>
      <c r="E703" s="1">
        <v>0</v>
      </c>
      <c r="F703" s="1">
        <v>0</v>
      </c>
      <c r="G703" s="2">
        <f t="shared" si="10"/>
        <v>140147.09045999998</v>
      </c>
      <c r="H703" s="2">
        <f t="shared" si="11"/>
        <v>0.77999999999883585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11656.15</v>
      </c>
      <c r="D709" s="1">
        <f>'PR-RAS'!E716</f>
        <v>12075.52</v>
      </c>
      <c r="E709" s="1">
        <v>0</v>
      </c>
      <c r="F709" s="1">
        <v>0</v>
      </c>
      <c r="G709" s="2">
        <f t="shared" si="10"/>
        <v>25351.490519999999</v>
      </c>
      <c r="H709" s="2">
        <f t="shared" si="11"/>
        <v>0.62999999999919964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6016.53</v>
      </c>
      <c r="D710" s="1">
        <f>'PR-RAS'!E717</f>
        <v>2338.11</v>
      </c>
      <c r="E710" s="1">
        <v>0</v>
      </c>
      <c r="F710" s="1">
        <v>0</v>
      </c>
      <c r="G710" s="2">
        <f t="shared" si="10"/>
        <v>7581.1597499999998</v>
      </c>
      <c r="H710" s="2">
        <f t="shared" si="11"/>
        <v>0.58000000000038199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74790.460000000006</v>
      </c>
      <c r="D711" s="1">
        <f>'PR-RAS'!E718</f>
        <v>77124.77</v>
      </c>
      <c r="E711" s="1">
        <v>0</v>
      </c>
      <c r="F711" s="1">
        <v>0</v>
      </c>
      <c r="G711" s="2">
        <f t="shared" si="10"/>
        <v>162618.4</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10812.59</v>
      </c>
      <c r="D713" s="1">
        <f>'PR-RAS'!E720</f>
        <v>219</v>
      </c>
      <c r="E713" s="1">
        <v>0</v>
      </c>
      <c r="F713" s="1">
        <v>0</v>
      </c>
      <c r="G713" s="2">
        <f t="shared" si="10"/>
        <v>8010.4200799999999</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2394.6799999999998</v>
      </c>
      <c r="D714" s="1">
        <f>'PR-RAS'!E721</f>
        <v>0</v>
      </c>
      <c r="E714" s="1">
        <v>0</v>
      </c>
      <c r="F714" s="1">
        <v>0</v>
      </c>
      <c r="G714" s="2">
        <f t="shared" si="10"/>
        <v>1707.4068399999999</v>
      </c>
      <c r="H714" s="2">
        <f t="shared" si="11"/>
        <v>0.32000000000016371</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11463.95</v>
      </c>
      <c r="D715" s="1">
        <f>'PR-RAS'!E722</f>
        <v>10776.27</v>
      </c>
      <c r="E715" s="1">
        <v>0</v>
      </c>
      <c r="F715" s="1">
        <v>0</v>
      </c>
      <c r="G715" s="2">
        <f t="shared" si="10"/>
        <v>23573.773860000001</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128.56</v>
      </c>
      <c r="D719" s="1">
        <f>'PR-RAS'!E726</f>
        <v>0</v>
      </c>
      <c r="E719" s="1">
        <v>0</v>
      </c>
      <c r="F719" s="1">
        <v>0</v>
      </c>
      <c r="G719" s="2">
        <f t="shared" si="10"/>
        <v>92.306079999999994</v>
      </c>
      <c r="H719" s="2">
        <f t="shared" si="11"/>
        <v>0.43999999999999773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50.86</v>
      </c>
      <c r="D741" s="1">
        <f>'PR-RAS'!E748</f>
        <v>0</v>
      </c>
      <c r="E741" s="1">
        <v>0</v>
      </c>
      <c r="F741" s="1">
        <v>0</v>
      </c>
      <c r="G741" s="2">
        <f t="shared" si="10"/>
        <v>37.636400000000002</v>
      </c>
      <c r="H741" s="2">
        <f t="shared" si="11"/>
        <v>0.14000000000000057</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29250</v>
      </c>
      <c r="E816" s="1">
        <v>0</v>
      </c>
      <c r="F816" s="1">
        <v>0</v>
      </c>
      <c r="G816" s="2">
        <f t="shared" si="18"/>
        <v>47677.5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2594.11</v>
      </c>
      <c r="D958" s="1">
        <f>'PR-RAS'!E965</f>
        <v>0</v>
      </c>
      <c r="E958" s="1">
        <v>0</v>
      </c>
      <c r="F958" s="1">
        <v>0</v>
      </c>
      <c r="G958" s="2">
        <f t="shared" si="18"/>
        <v>2482.5632700000001</v>
      </c>
      <c r="H958" s="2">
        <f t="shared" si="19"/>
        <v>0.11000000000012733</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7523388.3800000018</v>
      </c>
      <c r="D984" s="6">
        <f>BILANCA!E6</f>
        <v>8127765.8000000007</v>
      </c>
      <c r="E984" s="6">
        <v>0</v>
      </c>
      <c r="F984" s="6">
        <v>0</v>
      </c>
      <c r="G984" s="7">
        <f t="shared" ref="G984:G1241" si="22">B984/1000*C984+B984/500*D984</f>
        <v>23778.919980000006</v>
      </c>
      <c r="H984" s="7">
        <f t="shared" si="19"/>
        <v>0.58000000100582838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7084758.9300000016</v>
      </c>
      <c r="D985" s="1">
        <f>BILANCA!E7</f>
        <v>7596391.5700000003</v>
      </c>
      <c r="E985" s="1">
        <v>0</v>
      </c>
      <c r="F985" s="1">
        <v>0</v>
      </c>
      <c r="G985" s="2">
        <f t="shared" si="22"/>
        <v>44555.084140000006</v>
      </c>
      <c r="H985" s="2">
        <f t="shared" si="19"/>
        <v>0.49999999813735485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1511237.81</v>
      </c>
      <c r="D986" s="1">
        <f>BILANCA!E8</f>
        <v>1511237.81</v>
      </c>
      <c r="E986" s="1">
        <v>0</v>
      </c>
      <c r="F986" s="1">
        <v>0</v>
      </c>
      <c r="G986" s="2">
        <f t="shared" si="22"/>
        <v>13601.140290000003</v>
      </c>
      <c r="H986" s="2">
        <f t="shared" si="19"/>
        <v>0.37999999988824129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1511237.81</v>
      </c>
      <c r="D987" s="1">
        <f>BILANCA!E9</f>
        <v>1511237.81</v>
      </c>
      <c r="E987" s="1">
        <v>0</v>
      </c>
      <c r="F987" s="1">
        <v>0</v>
      </c>
      <c r="G987" s="2">
        <f t="shared" si="22"/>
        <v>18134.853719999999</v>
      </c>
      <c r="H987" s="2">
        <f t="shared" si="19"/>
        <v>0.37999999988824129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5570440.0400000019</v>
      </c>
      <c r="D990" s="1">
        <f>BILANCA!E12</f>
        <v>6081814.4900000012</v>
      </c>
      <c r="E990" s="1">
        <v>0</v>
      </c>
      <c r="F990" s="1">
        <v>0</v>
      </c>
      <c r="G990" s="2">
        <f t="shared" si="22"/>
        <v>124138.48314000003</v>
      </c>
      <c r="H990" s="2">
        <f t="shared" si="19"/>
        <v>0.53000000305473804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5259537.7300000004</v>
      </c>
      <c r="D991" s="1">
        <f>BILANCA!E13</f>
        <v>5710879.7200000007</v>
      </c>
      <c r="E991" s="1">
        <v>0</v>
      </c>
      <c r="F991" s="1">
        <v>0</v>
      </c>
      <c r="G991" s="2">
        <f t="shared" si="22"/>
        <v>133450.37736000001</v>
      </c>
      <c r="H991" s="2">
        <f t="shared" si="19"/>
        <v>0.54999999888241291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7652210.2800000003</v>
      </c>
      <c r="D993" s="1">
        <f>BILANCA!E15</f>
        <v>8180301.6900000004</v>
      </c>
      <c r="E993" s="1">
        <v>0</v>
      </c>
      <c r="F993" s="1">
        <v>0</v>
      </c>
      <c r="G993" s="2">
        <f t="shared" si="22"/>
        <v>240128.13660000003</v>
      </c>
      <c r="H993" s="2">
        <f t="shared" si="19"/>
        <v>0.58999999985098839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53986.38</v>
      </c>
      <c r="E995" s="1">
        <v>0</v>
      </c>
      <c r="F995" s="1">
        <v>0</v>
      </c>
      <c r="G995" s="2">
        <f t="shared" si="22"/>
        <v>1295.6731199999999</v>
      </c>
      <c r="H995" s="2">
        <f t="shared" si="19"/>
        <v>0.37999999999738066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2392672.5499999998</v>
      </c>
      <c r="D996" s="1">
        <f>BILANCA!E18</f>
        <v>2523408.35</v>
      </c>
      <c r="E996" s="1">
        <v>0</v>
      </c>
      <c r="F996" s="1">
        <v>0</v>
      </c>
      <c r="G996" s="2">
        <f t="shared" si="22"/>
        <v>96713.360249999998</v>
      </c>
      <c r="H996" s="2">
        <f t="shared" si="19"/>
        <v>0.80000000027939677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111701.19000000006</v>
      </c>
      <c r="D997" s="1">
        <f>BILANCA!E19</f>
        <v>173398.25999999989</v>
      </c>
      <c r="E997" s="1">
        <v>0</v>
      </c>
      <c r="F997" s="1">
        <v>0</v>
      </c>
      <c r="G997" s="2">
        <f t="shared" si="22"/>
        <v>6418.9679399999986</v>
      </c>
      <c r="H997" s="2">
        <f t="shared" si="19"/>
        <v>0.44999999995343387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301957.31</v>
      </c>
      <c r="D998" s="1">
        <f>BILANCA!E20</f>
        <v>311677.07</v>
      </c>
      <c r="E998" s="1">
        <v>0</v>
      </c>
      <c r="F998" s="1">
        <v>0</v>
      </c>
      <c r="G998" s="2">
        <f t="shared" si="22"/>
        <v>13879.671749999998</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41357.089999999997</v>
      </c>
      <c r="D999" s="1">
        <f>BILANCA!E21</f>
        <v>22334.23</v>
      </c>
      <c r="E999" s="1">
        <v>0</v>
      </c>
      <c r="F999" s="1">
        <v>0</v>
      </c>
      <c r="G999" s="2">
        <f t="shared" si="22"/>
        <v>1376.4088000000002</v>
      </c>
      <c r="H999" s="2">
        <f t="shared" si="19"/>
        <v>0.31999999999607098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103246.77</v>
      </c>
      <c r="D1000" s="1">
        <f>BILANCA!E22</f>
        <v>102628.29</v>
      </c>
      <c r="E1000" s="1">
        <v>0</v>
      </c>
      <c r="F1000" s="1">
        <v>0</v>
      </c>
      <c r="G1000" s="2">
        <f t="shared" si="22"/>
        <v>5244.5569500000001</v>
      </c>
      <c r="H1000" s="2">
        <f t="shared" si="19"/>
        <v>0.51999999998952262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74647.86</v>
      </c>
      <c r="D1002" s="1">
        <f>BILANCA!E24</f>
        <v>75710.350000000006</v>
      </c>
      <c r="E1002" s="1">
        <v>0</v>
      </c>
      <c r="F1002" s="1">
        <v>0</v>
      </c>
      <c r="G1002" s="2">
        <f t="shared" si="22"/>
        <v>4295.3026399999999</v>
      </c>
      <c r="H1002" s="2">
        <f t="shared" si="19"/>
        <v>0.49000000000523869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87378.39</v>
      </c>
      <c r="D1003" s="1">
        <f>BILANCA!E25</f>
        <v>89693.83</v>
      </c>
      <c r="E1003" s="1">
        <v>0</v>
      </c>
      <c r="F1003" s="1">
        <v>0</v>
      </c>
      <c r="G1003" s="2">
        <f t="shared" si="22"/>
        <v>5335.3209999999999</v>
      </c>
      <c r="H1003" s="2">
        <f t="shared" si="19"/>
        <v>0.55999999999767169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532746.67000000004</v>
      </c>
      <c r="D1004" s="1">
        <f>BILANCA!E26</f>
        <v>545581.14</v>
      </c>
      <c r="E1004" s="1">
        <v>0</v>
      </c>
      <c r="F1004" s="1">
        <v>0</v>
      </c>
      <c r="G1004" s="2">
        <f t="shared" si="22"/>
        <v>34102.087950000001</v>
      </c>
      <c r="H1004" s="2">
        <f t="shared" si="19"/>
        <v>0.46999999997206032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1029632.9</v>
      </c>
      <c r="D1006" s="1">
        <f>BILANCA!E28</f>
        <v>974226.65</v>
      </c>
      <c r="E1006" s="1">
        <v>0</v>
      </c>
      <c r="F1006" s="1">
        <v>0</v>
      </c>
      <c r="G1006" s="2">
        <f t="shared" si="22"/>
        <v>68495.982600000003</v>
      </c>
      <c r="H1006" s="2">
        <f t="shared" si="19"/>
        <v>0.44999999995343387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30990.940000000002</v>
      </c>
      <c r="D1007" s="1">
        <f>BILANCA!E29</f>
        <v>23378.650000000009</v>
      </c>
      <c r="E1007" s="1">
        <v>0</v>
      </c>
      <c r="F1007" s="1">
        <v>0</v>
      </c>
      <c r="G1007" s="2">
        <f t="shared" si="22"/>
        <v>1865.9577600000005</v>
      </c>
      <c r="H1007" s="2">
        <f t="shared" si="19"/>
        <v>0.40999999998894054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124261.58</v>
      </c>
      <c r="D1008" s="1">
        <f>BILANCA!E30</f>
        <v>124261.58</v>
      </c>
      <c r="E1008" s="1">
        <v>0</v>
      </c>
      <c r="F1008" s="1">
        <v>0</v>
      </c>
      <c r="G1008" s="2">
        <f t="shared" si="22"/>
        <v>9319.6185000000005</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93270.64</v>
      </c>
      <c r="D1012" s="1">
        <f>BILANCA!E34</f>
        <v>100882.93</v>
      </c>
      <c r="E1012" s="1">
        <v>0</v>
      </c>
      <c r="F1012" s="1">
        <v>0</v>
      </c>
      <c r="G1012" s="2">
        <f t="shared" si="22"/>
        <v>8556.0584999999992</v>
      </c>
      <c r="H1012" s="2">
        <f t="shared" si="19"/>
        <v>0.430000000007567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166086.53</v>
      </c>
      <c r="D1013" s="1">
        <f>BILANCA!E35</f>
        <v>174157.86000000002</v>
      </c>
      <c r="E1013" s="1">
        <v>0</v>
      </c>
      <c r="F1013" s="1">
        <v>0</v>
      </c>
      <c r="G1013" s="2">
        <f t="shared" si="22"/>
        <v>15432.067500000001</v>
      </c>
      <c r="H1013" s="2">
        <f t="shared" si="19"/>
        <v>0.60999999998603016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115375.83</v>
      </c>
      <c r="D1014" s="1">
        <f>BILANCA!E36</f>
        <v>116830.55</v>
      </c>
      <c r="E1014" s="1">
        <v>0</v>
      </c>
      <c r="F1014" s="1">
        <v>0</v>
      </c>
      <c r="G1014" s="2">
        <f t="shared" si="22"/>
        <v>10820.144829999999</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56598.2</v>
      </c>
      <c r="D1015" s="1">
        <f>BILANCA!E37</f>
        <v>64873.21</v>
      </c>
      <c r="E1015" s="1">
        <v>0</v>
      </c>
      <c r="F1015" s="1">
        <v>0</v>
      </c>
      <c r="G1015" s="2">
        <f t="shared" si="22"/>
        <v>5963.0278399999997</v>
      </c>
      <c r="H1015" s="2">
        <f t="shared" si="19"/>
        <v>0.4099999999962165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5887.5</v>
      </c>
      <c r="D1018" s="1">
        <f>BILANCA!E40</f>
        <v>7545.9</v>
      </c>
      <c r="E1018" s="1">
        <v>0</v>
      </c>
      <c r="F1018" s="1">
        <v>0</v>
      </c>
      <c r="G1018" s="2">
        <f t="shared" si="22"/>
        <v>734.27550000000008</v>
      </c>
      <c r="H1018" s="2">
        <f t="shared" si="19"/>
        <v>0.6000000000003638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2123.6499999999942</v>
      </c>
      <c r="D1023" s="1">
        <f>BILANCA!E45</f>
        <v>0</v>
      </c>
      <c r="E1023" s="1">
        <v>0</v>
      </c>
      <c r="F1023" s="1">
        <v>0</v>
      </c>
      <c r="G1023" s="2">
        <f t="shared" si="22"/>
        <v>84.945999999999771</v>
      </c>
      <c r="H1023" s="2">
        <f t="shared" si="19"/>
        <v>0.35000000000582077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39489.129999999997</v>
      </c>
      <c r="D1025" s="1">
        <f>BILANCA!E47</f>
        <v>35475.440000000002</v>
      </c>
      <c r="E1025" s="1">
        <v>0</v>
      </c>
      <c r="F1025" s="1">
        <v>0</v>
      </c>
      <c r="G1025" s="2">
        <f t="shared" si="22"/>
        <v>4638.4804200000008</v>
      </c>
      <c r="H1025" s="2">
        <f t="shared" si="19"/>
        <v>0.56999999999970896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37365.480000000003</v>
      </c>
      <c r="D1028" s="1">
        <f>BILANCA!E50</f>
        <v>35475.440000000002</v>
      </c>
      <c r="E1028" s="1">
        <v>0</v>
      </c>
      <c r="F1028" s="1">
        <v>0</v>
      </c>
      <c r="G1028" s="2">
        <f t="shared" si="22"/>
        <v>4874.2362000000003</v>
      </c>
      <c r="H1028" s="2">
        <f t="shared" si="19"/>
        <v>0.92000000000552973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81138.59</v>
      </c>
      <c r="D1032" s="1">
        <f>BILANCA!E54</f>
        <v>84380.75</v>
      </c>
      <c r="E1032" s="1">
        <v>0</v>
      </c>
      <c r="F1032" s="1">
        <v>0</v>
      </c>
      <c r="G1032" s="2">
        <f t="shared" si="22"/>
        <v>12245.10441</v>
      </c>
      <c r="H1032" s="2">
        <f t="shared" si="19"/>
        <v>0.66000000000349246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81138.59</v>
      </c>
      <c r="D1033" s="1">
        <f>BILANCA!E55</f>
        <v>84380.75</v>
      </c>
      <c r="E1033" s="1">
        <v>0</v>
      </c>
      <c r="F1033" s="1">
        <v>0</v>
      </c>
      <c r="G1033" s="2">
        <f t="shared" si="22"/>
        <v>12495.004500000001</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3081.08</v>
      </c>
      <c r="D1041" s="1">
        <f>BILANCA!E63</f>
        <v>3339.27</v>
      </c>
      <c r="E1041" s="1">
        <v>0</v>
      </c>
      <c r="F1041" s="1">
        <v>0</v>
      </c>
      <c r="G1041" s="2">
        <f t="shared" si="22"/>
        <v>566.05795999999998</v>
      </c>
      <c r="H1041" s="2">
        <f t="shared" si="19"/>
        <v>0.34999999999990905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3081.08</v>
      </c>
      <c r="D1042" s="1">
        <f>BILANCA!E64</f>
        <v>3339.27</v>
      </c>
      <c r="E1042" s="1">
        <v>0</v>
      </c>
      <c r="F1042" s="1">
        <v>0</v>
      </c>
      <c r="G1042" s="2">
        <f t="shared" si="22"/>
        <v>575.81758000000002</v>
      </c>
      <c r="H1042" s="2">
        <f t="shared" si="19"/>
        <v>0.34999999999990905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438629.45</v>
      </c>
      <c r="D1046" s="1">
        <f>BILANCA!E68</f>
        <v>531374.23</v>
      </c>
      <c r="E1046" s="1">
        <v>0</v>
      </c>
      <c r="F1046" s="1">
        <v>0</v>
      </c>
      <c r="G1046" s="2">
        <f t="shared" si="22"/>
        <v>94586.80833</v>
      </c>
      <c r="H1046" s="2">
        <f t="shared" si="19"/>
        <v>0.67999999999301508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164937.16</v>
      </c>
      <c r="D1047" s="1">
        <f>BILANCA!E69</f>
        <v>218694.77</v>
      </c>
      <c r="E1047" s="1">
        <v>0</v>
      </c>
      <c r="F1047" s="1">
        <v>0</v>
      </c>
      <c r="G1047" s="2">
        <f t="shared" si="22"/>
        <v>38548.908800000005</v>
      </c>
      <c r="H1047" s="2">
        <f t="shared" si="19"/>
        <v>0.39000000001396984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164937.16</v>
      </c>
      <c r="D1048" s="1">
        <f>BILANCA!E70</f>
        <v>218694.77</v>
      </c>
      <c r="E1048" s="1">
        <v>0</v>
      </c>
      <c r="F1048" s="1">
        <v>0</v>
      </c>
      <c r="G1048" s="2">
        <f t="shared" si="22"/>
        <v>39151.235500000003</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164937.16</v>
      </c>
      <c r="D1050" s="1">
        <f>BILANCA!E72</f>
        <v>218694.77</v>
      </c>
      <c r="E1050" s="1">
        <v>0</v>
      </c>
      <c r="F1050" s="1">
        <v>0</v>
      </c>
      <c r="G1050" s="2">
        <f t="shared" si="22"/>
        <v>40355.888900000005</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35917.9</v>
      </c>
      <c r="D1056" s="1">
        <f>BILANCA!E78</f>
        <v>33369.17</v>
      </c>
      <c r="E1056" s="1">
        <v>0</v>
      </c>
      <c r="F1056" s="1">
        <v>0</v>
      </c>
      <c r="G1056" s="2">
        <f t="shared" si="22"/>
        <v>7493.9055199999993</v>
      </c>
      <c r="H1056" s="2">
        <f t="shared" si="19"/>
        <v>0.26999999999679858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35917.9</v>
      </c>
      <c r="D1064" s="1">
        <f>BILANCA!E86</f>
        <v>33369.17</v>
      </c>
      <c r="E1064" s="1">
        <v>0</v>
      </c>
      <c r="F1064" s="1">
        <v>0</v>
      </c>
      <c r="G1064" s="2">
        <f t="shared" si="22"/>
        <v>8315.1554400000005</v>
      </c>
      <c r="H1064" s="2">
        <f t="shared" si="19"/>
        <v>0.26999999999679858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322.01</v>
      </c>
      <c r="D1096" s="1">
        <f>BILANCA!E118</f>
        <v>322.01</v>
      </c>
      <c r="E1096" s="1">
        <v>0</v>
      </c>
      <c r="F1096" s="1">
        <v>0</v>
      </c>
      <c r="G1096" s="2">
        <f t="shared" si="22"/>
        <v>109.16139</v>
      </c>
      <c r="H1096" s="2">
        <f t="shared" si="23"/>
        <v>1.999999999998181E-2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322.01</v>
      </c>
      <c r="D1097" s="1">
        <f>BILANCA!E119</f>
        <v>322.01</v>
      </c>
      <c r="E1097" s="1">
        <v>0</v>
      </c>
      <c r="F1097" s="1">
        <v>0</v>
      </c>
      <c r="G1097" s="2">
        <f t="shared" si="22"/>
        <v>110.12742</v>
      </c>
      <c r="H1097" s="2">
        <f t="shared" si="23"/>
        <v>1.999999999998181E-2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322.01</v>
      </c>
      <c r="D1101" s="1">
        <f>BILANCA!E123</f>
        <v>322.01</v>
      </c>
      <c r="E1101" s="1">
        <v>0</v>
      </c>
      <c r="F1101" s="1">
        <v>0</v>
      </c>
      <c r="G1101" s="2">
        <f t="shared" si="22"/>
        <v>113.99154</v>
      </c>
      <c r="H1101" s="2">
        <f t="shared" si="23"/>
        <v>1.999999999998181E-2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42555.53</v>
      </c>
      <c r="D1124" s="1">
        <f>BILANCA!E146</f>
        <v>31969.710000000003</v>
      </c>
      <c r="E1124" s="1">
        <v>0</v>
      </c>
      <c r="F1124" s="1">
        <v>0</v>
      </c>
      <c r="G1124" s="2">
        <f t="shared" si="22"/>
        <v>15015.78795</v>
      </c>
      <c r="H1124" s="2">
        <f t="shared" si="23"/>
        <v>0.75999999999839929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48541.61</v>
      </c>
      <c r="D1138" s="1">
        <f>BILANCA!E160</f>
        <v>51575.69</v>
      </c>
      <c r="E1138" s="1">
        <v>0</v>
      </c>
      <c r="F1138" s="1">
        <v>0</v>
      </c>
      <c r="G1138" s="2">
        <f t="shared" si="22"/>
        <v>23512.41345</v>
      </c>
      <c r="H1138" s="2">
        <f t="shared" si="23"/>
        <v>0.69999999999708962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5986.08</v>
      </c>
      <c r="D1141" s="1">
        <f>BILANCA!E163</f>
        <v>19605.98</v>
      </c>
      <c r="E1141" s="1">
        <v>0</v>
      </c>
      <c r="F1141" s="1">
        <v>0</v>
      </c>
      <c r="G1141" s="2">
        <f t="shared" si="22"/>
        <v>7141.2903200000001</v>
      </c>
      <c r="H1141" s="2">
        <f t="shared" si="23"/>
        <v>0.1000000000003638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1010.45</v>
      </c>
      <c r="D1142" s="1">
        <f>BILANCA!E164</f>
        <v>325.89</v>
      </c>
      <c r="E1142" s="1">
        <v>0</v>
      </c>
      <c r="F1142" s="1">
        <v>0</v>
      </c>
      <c r="G1142" s="2">
        <f t="shared" si="22"/>
        <v>264.29457000000002</v>
      </c>
      <c r="H1142" s="2">
        <f t="shared" si="23"/>
        <v>0.56000000000005912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1010.45</v>
      </c>
      <c r="D1144" s="1">
        <f>BILANCA!E166</f>
        <v>325.89</v>
      </c>
      <c r="E1144" s="1">
        <v>0</v>
      </c>
      <c r="F1144" s="1">
        <v>0</v>
      </c>
      <c r="G1144" s="2">
        <f t="shared" si="22"/>
        <v>267.61903000000001</v>
      </c>
      <c r="H1144" s="2">
        <f t="shared" si="23"/>
        <v>0.56000000000005912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193886.4</v>
      </c>
      <c r="D1148" s="1">
        <f>BILANCA!E170</f>
        <v>246692.68</v>
      </c>
      <c r="E1148" s="1">
        <v>0</v>
      </c>
      <c r="F1148" s="1">
        <v>0</v>
      </c>
      <c r="G1148" s="2">
        <f t="shared" si="22"/>
        <v>113399.84040000002</v>
      </c>
      <c r="H1148" s="2">
        <f t="shared" si="23"/>
        <v>0.72000000000116415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193886.4</v>
      </c>
      <c r="D1151" s="1">
        <f>BILANCA!E173</f>
        <v>246692.68</v>
      </c>
      <c r="E1151" s="1">
        <v>0</v>
      </c>
      <c r="F1151" s="1">
        <v>0</v>
      </c>
      <c r="G1151" s="2">
        <f t="shared" si="22"/>
        <v>115461.65568000001</v>
      </c>
      <c r="H1151" s="2">
        <f t="shared" si="23"/>
        <v>0.72000000000116415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7523388.3800000008</v>
      </c>
      <c r="D1152" s="1">
        <f>BILANCA!E175</f>
        <v>8127765.7999999989</v>
      </c>
      <c r="E1152" s="1">
        <v>0</v>
      </c>
      <c r="F1152" s="1">
        <v>0</v>
      </c>
      <c r="G1152" s="2">
        <f t="shared" si="22"/>
        <v>4018637.4766199999</v>
      </c>
      <c r="H1152" s="2">
        <f t="shared" si="23"/>
        <v>0.58000000193715096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260253.87</v>
      </c>
      <c r="D1153" s="1">
        <f>BILANCA!E176</f>
        <v>356287.43999999994</v>
      </c>
      <c r="E1153" s="1">
        <v>0</v>
      </c>
      <c r="F1153" s="1">
        <v>0</v>
      </c>
      <c r="G1153" s="2">
        <f t="shared" si="22"/>
        <v>165380.88750000001</v>
      </c>
      <c r="H1153" s="2">
        <f t="shared" si="23"/>
        <v>0.56999999994877726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260253.87</v>
      </c>
      <c r="D1154" s="1">
        <f>BILANCA!E177</f>
        <v>305277.16999999993</v>
      </c>
      <c r="E1154" s="1">
        <v>0</v>
      </c>
      <c r="F1154" s="1">
        <v>0</v>
      </c>
      <c r="G1154" s="2">
        <f t="shared" si="22"/>
        <v>148908.20390999998</v>
      </c>
      <c r="H1154" s="2">
        <f t="shared" si="23"/>
        <v>0.29999999993015081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192885.58</v>
      </c>
      <c r="D1155" s="1">
        <f>BILANCA!E178</f>
        <v>245216.86</v>
      </c>
      <c r="E1155" s="1">
        <v>0</v>
      </c>
      <c r="F1155" s="1">
        <v>0</v>
      </c>
      <c r="G1155" s="2">
        <f t="shared" si="22"/>
        <v>117530.91959999999</v>
      </c>
      <c r="H1155" s="2">
        <f t="shared" si="23"/>
        <v>0.56000000002677552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29824.26</v>
      </c>
      <c r="D1156" s="1">
        <f>BILANCA!E179</f>
        <v>25806.47</v>
      </c>
      <c r="E1156" s="1">
        <v>0</v>
      </c>
      <c r="F1156" s="1">
        <v>0</v>
      </c>
      <c r="G1156" s="2">
        <f t="shared" si="22"/>
        <v>14088.635599999998</v>
      </c>
      <c r="H1156" s="2">
        <f t="shared" si="23"/>
        <v>0.72999999999956344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200.93</v>
      </c>
      <c r="D1157" s="1">
        <f>BILANCA!E180</f>
        <v>33.409999999999997</v>
      </c>
      <c r="E1157" s="1">
        <v>0</v>
      </c>
      <c r="F1157" s="1">
        <v>0</v>
      </c>
      <c r="G1157" s="2">
        <f t="shared" si="22"/>
        <v>46.588499999999996</v>
      </c>
      <c r="H1157" s="2">
        <f t="shared" si="23"/>
        <v>0.47999999999998977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200.93</v>
      </c>
      <c r="D1160" s="1">
        <f>BILANCA!E183</f>
        <v>33.409999999999997</v>
      </c>
      <c r="E1160" s="1">
        <v>0</v>
      </c>
      <c r="F1160" s="1">
        <v>0</v>
      </c>
      <c r="G1160" s="2">
        <f t="shared" si="22"/>
        <v>47.391750000000002</v>
      </c>
      <c r="H1160" s="2">
        <f t="shared" si="23"/>
        <v>0.47999999999998977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37343.1</v>
      </c>
      <c r="D1165" s="1">
        <f>BILANCA!E188</f>
        <v>34220.43</v>
      </c>
      <c r="E1165" s="1">
        <v>0</v>
      </c>
      <c r="F1165" s="1">
        <v>0</v>
      </c>
      <c r="G1165" s="2">
        <f t="shared" si="22"/>
        <v>19252.68072</v>
      </c>
      <c r="H1165" s="2">
        <f t="shared" si="23"/>
        <v>0.52999999999883585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51010.27</v>
      </c>
      <c r="E1166" s="1">
        <v>0</v>
      </c>
      <c r="F1166" s="1">
        <v>0</v>
      </c>
      <c r="G1166" s="2">
        <f t="shared" si="22"/>
        <v>18669.758819999999</v>
      </c>
      <c r="H1166" s="2">
        <f t="shared" si="23"/>
        <v>0.26999999999679858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7263134.5100000007</v>
      </c>
      <c r="D1214" s="1">
        <f>BILANCA!E237</f>
        <v>7771478.3599999994</v>
      </c>
      <c r="E1214" s="1">
        <v>0</v>
      </c>
      <c r="F1214" s="1">
        <v>0</v>
      </c>
      <c r="G1214" s="2">
        <f t="shared" si="22"/>
        <v>5268207.0741300005</v>
      </c>
      <c r="H1214" s="2">
        <f t="shared" si="23"/>
        <v>0.8499999986961484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7088606.6900000004</v>
      </c>
      <c r="D1215" s="1">
        <f>BILANCA!E238</f>
        <v>7596498.1099999994</v>
      </c>
      <c r="E1215" s="1">
        <v>0</v>
      </c>
      <c r="F1215" s="1">
        <v>0</v>
      </c>
      <c r="G1215" s="2">
        <f t="shared" si="22"/>
        <v>5169331.87512</v>
      </c>
      <c r="H1215" s="2">
        <f t="shared" si="23"/>
        <v>0.41999999899417162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7088606.6900000004</v>
      </c>
      <c r="D1216" s="1">
        <f>BILANCA!E239</f>
        <v>7596498.1099999994</v>
      </c>
      <c r="E1216" s="1">
        <v>0</v>
      </c>
      <c r="F1216" s="1">
        <v>0</v>
      </c>
      <c r="G1216" s="2">
        <f t="shared" si="22"/>
        <v>5191613.4780299999</v>
      </c>
      <c r="H1216" s="2">
        <f t="shared" si="23"/>
        <v>0.41999999899417162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4609449.82</v>
      </c>
      <c r="D1217" s="1">
        <f>BILANCA!E240</f>
        <v>5015762.96</v>
      </c>
      <c r="E1217" s="1">
        <v>0</v>
      </c>
      <c r="F1217" s="1">
        <v>0</v>
      </c>
      <c r="G1217" s="2">
        <f t="shared" si="22"/>
        <v>3425988.3231600001</v>
      </c>
      <c r="H1217" s="2">
        <f t="shared" si="23"/>
        <v>0.21999999973922968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2479156.87</v>
      </c>
      <c r="D1218" s="1">
        <f>BILANCA!E241</f>
        <v>2580735.15</v>
      </c>
      <c r="E1218" s="1">
        <v>0</v>
      </c>
      <c r="F1218" s="1">
        <v>0</v>
      </c>
      <c r="G1218" s="2">
        <f t="shared" si="22"/>
        <v>1795547.3849499999</v>
      </c>
      <c r="H1218" s="2">
        <f t="shared" si="23"/>
        <v>0.27999999979510903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130639.82999999999</v>
      </c>
      <c r="D1222" s="1">
        <f>BILANCA!E245</f>
        <v>142418.17000000001</v>
      </c>
      <c r="E1222" s="1">
        <v>0</v>
      </c>
      <c r="F1222" s="1">
        <v>0</v>
      </c>
      <c r="G1222" s="2">
        <f t="shared" si="22"/>
        <v>99298.804629999999</v>
      </c>
      <c r="H1222" s="2">
        <f t="shared" si="23"/>
        <v>0.34000000002561137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285087.75</v>
      </c>
      <c r="D1223" s="1">
        <f>BILANCA!E246</f>
        <v>296866.09000000003</v>
      </c>
      <c r="E1223" s="1">
        <v>0</v>
      </c>
      <c r="F1223" s="1">
        <v>0</v>
      </c>
      <c r="G1223" s="2">
        <f t="shared" si="22"/>
        <v>210916.78320000001</v>
      </c>
      <c r="H1223" s="2">
        <f t="shared" si="23"/>
        <v>0.34000000002561137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285087.75</v>
      </c>
      <c r="D1224" s="1">
        <f>BILANCA!E247</f>
        <v>296866.09000000003</v>
      </c>
      <c r="E1224" s="1">
        <v>0</v>
      </c>
      <c r="F1224" s="1">
        <v>0</v>
      </c>
      <c r="G1224" s="2">
        <f t="shared" si="22"/>
        <v>211795.60313</v>
      </c>
      <c r="H1224" s="2">
        <f t="shared" si="23"/>
        <v>0.34000000002561137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154447.92000000001</v>
      </c>
      <c r="D1227" s="1">
        <f>BILANCA!E250</f>
        <v>154447.92000000001</v>
      </c>
      <c r="E1227" s="1">
        <v>0</v>
      </c>
      <c r="F1227" s="1">
        <v>0</v>
      </c>
      <c r="G1227" s="2">
        <f t="shared" si="22"/>
        <v>113055.87744000001</v>
      </c>
      <c r="H1227" s="2">
        <f t="shared" si="23"/>
        <v>0.15999999997438863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154447.92000000001</v>
      </c>
      <c r="D1229" s="1">
        <f>BILANCA!E252</f>
        <v>154447.92000000001</v>
      </c>
      <c r="E1229" s="1">
        <v>0</v>
      </c>
      <c r="F1229" s="1">
        <v>0</v>
      </c>
      <c r="G1229" s="2">
        <f t="shared" si="22"/>
        <v>113982.56496</v>
      </c>
      <c r="H1229" s="2">
        <f t="shared" si="23"/>
        <v>0.15999999997438863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55.52</v>
      </c>
      <c r="E1231" s="1">
        <v>0</v>
      </c>
      <c r="F1231" s="1">
        <v>0</v>
      </c>
      <c r="G1231" s="2">
        <f>B1231/1000*C1231+B1231/500*D1231</f>
        <v>27.53792</v>
      </c>
      <c r="H1231" s="2">
        <f>ABS(C1231-ROUND(C1231,0))+ABS(D1231-ROUND(D1231,0))</f>
        <v>0.47999999999999687</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42555.53</v>
      </c>
      <c r="D1232" s="1">
        <f>BILANCA!E255</f>
        <v>31969.7</v>
      </c>
      <c r="E1232" s="1">
        <v>0</v>
      </c>
      <c r="F1232" s="1">
        <v>0</v>
      </c>
      <c r="G1232" s="2">
        <f t="shared" si="22"/>
        <v>26517.237570000001</v>
      </c>
      <c r="H1232" s="2">
        <f t="shared" si="23"/>
        <v>0.77000000000043656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1332.46</v>
      </c>
      <c r="D1233" s="1">
        <f>BILANCA!E256</f>
        <v>647.9</v>
      </c>
      <c r="E1233" s="1">
        <v>0</v>
      </c>
      <c r="F1233" s="1">
        <v>0</v>
      </c>
      <c r="G1233" s="2">
        <f t="shared" si="22"/>
        <v>657.06500000000005</v>
      </c>
      <c r="H1233" s="2">
        <f t="shared" si="23"/>
        <v>0.56000000000005912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45666.97</v>
      </c>
      <c r="D1236" s="1">
        <f>BILANCA!E259</f>
        <v>0</v>
      </c>
      <c r="E1236" s="1">
        <v>0</v>
      </c>
      <c r="F1236" s="1">
        <v>0</v>
      </c>
      <c r="G1236" s="2">
        <f t="shared" si="22"/>
        <v>11553.743410000001</v>
      </c>
      <c r="H1236" s="2">
        <f t="shared" si="23"/>
        <v>2.9999999998835847E-2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45666.97</v>
      </c>
      <c r="D1237" s="1">
        <f>BILANCA!E260</f>
        <v>0</v>
      </c>
      <c r="E1237" s="1">
        <v>0</v>
      </c>
      <c r="F1237" s="1">
        <v>0</v>
      </c>
      <c r="G1237" s="2">
        <f t="shared" si="22"/>
        <v>11599.410380000001</v>
      </c>
      <c r="H1237" s="2">
        <f t="shared" si="23"/>
        <v>2.9999999998835847E-2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37671.35</v>
      </c>
      <c r="D1240" s="1">
        <f>BILANCA!E264</f>
        <v>46709.02</v>
      </c>
      <c r="E1240" s="1">
        <v>0</v>
      </c>
      <c r="F1240" s="1">
        <v>0</v>
      </c>
      <c r="G1240" s="2">
        <f t="shared" si="22"/>
        <v>33689.973229999996</v>
      </c>
      <c r="H1240" s="2">
        <f t="shared" si="23"/>
        <v>0.36999999999534339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10870.26</v>
      </c>
      <c r="D1241" s="1">
        <f>BILANCA!E265</f>
        <v>4866.67</v>
      </c>
      <c r="E1241" s="1">
        <v>0</v>
      </c>
      <c r="F1241" s="1">
        <v>0</v>
      </c>
      <c r="G1241" s="2">
        <f t="shared" si="22"/>
        <v>5315.7288000000008</v>
      </c>
      <c r="H1241" s="2">
        <f t="shared" si="23"/>
        <v>0.59000000000014552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1010.45</v>
      </c>
      <c r="D1243" s="1">
        <f>BILANCA!E267</f>
        <v>325.89</v>
      </c>
      <c r="E1243" s="1">
        <v>0</v>
      </c>
      <c r="F1243" s="1">
        <v>0</v>
      </c>
      <c r="G1243" s="2">
        <f t="shared" si="24"/>
        <v>432.1798</v>
      </c>
      <c r="H1243" s="2">
        <f t="shared" si="23"/>
        <v>0.56000000000005912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35917.9</v>
      </c>
      <c r="D1244" s="1">
        <f>BILANCA!E268</f>
        <v>33369.17</v>
      </c>
      <c r="E1244" s="1">
        <v>0</v>
      </c>
      <c r="F1244" s="1">
        <v>0</v>
      </c>
      <c r="G1244" s="2">
        <f t="shared" si="24"/>
        <v>26793.278640000004</v>
      </c>
      <c r="H1244" s="2">
        <f t="shared" si="23"/>
        <v>0.26999999999679858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35927.65</v>
      </c>
      <c r="D1263" s="1">
        <f>BILANCA!E287</f>
        <v>35489.4</v>
      </c>
      <c r="E1263" s="1">
        <v>0</v>
      </c>
      <c r="F1263" s="1">
        <v>0</v>
      </c>
      <c r="G1263" s="2">
        <f t="shared" si="24"/>
        <v>29933.806000000004</v>
      </c>
      <c r="H1263" s="2">
        <f t="shared" si="23"/>
        <v>0.75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224326.22</v>
      </c>
      <c r="D1264" s="1">
        <f>BILANCA!E288</f>
        <v>269787.77</v>
      </c>
      <c r="E1264" s="1">
        <v>0</v>
      </c>
      <c r="F1264" s="1">
        <v>0</v>
      </c>
      <c r="G1264" s="2">
        <f t="shared" si="24"/>
        <v>214656.39456000002</v>
      </c>
      <c r="H1264" s="2">
        <f t="shared" si="23"/>
        <v>0.4499999999825377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51010.27</v>
      </c>
      <c r="E1266" s="1">
        <v>0</v>
      </c>
      <c r="F1266" s="1">
        <v>0</v>
      </c>
      <c r="G1266" s="2">
        <f t="shared" si="24"/>
        <v>28871.812819999996</v>
      </c>
      <c r="H1266" s="2">
        <f t="shared" si="23"/>
        <v>0.26999999999679858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2881378.97</v>
      </c>
      <c r="D1408" s="1">
        <f>'RAS-funkcijski'!E114</f>
        <v>3153087.08</v>
      </c>
      <c r="E1408" s="1">
        <v>0</v>
      </c>
      <c r="F1408" s="1">
        <v>0</v>
      </c>
      <c r="G1408" s="2">
        <f t="shared" si="24"/>
        <v>1010630.8443</v>
      </c>
      <c r="H1408" s="2">
        <f t="shared" si="27"/>
        <v>0.10999999986961484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2806810.79</v>
      </c>
      <c r="D1412" s="1">
        <f>'RAS-funkcijski'!E118</f>
        <v>2995432.73</v>
      </c>
      <c r="E1412" s="1">
        <v>0</v>
      </c>
      <c r="F1412" s="1">
        <v>0</v>
      </c>
      <c r="G1412" s="2">
        <f t="shared" si="24"/>
        <v>1002935.0925</v>
      </c>
      <c r="H1412" s="2">
        <f t="shared" si="27"/>
        <v>0.47999999998137355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2806810.79</v>
      </c>
      <c r="D1414" s="1">
        <f>'RAS-funkcijski'!E120</f>
        <v>2995432.73</v>
      </c>
      <c r="E1414" s="1">
        <v>0</v>
      </c>
      <c r="F1414" s="1">
        <v>0</v>
      </c>
      <c r="G1414" s="2">
        <f t="shared" si="24"/>
        <v>1020530.4450000001</v>
      </c>
      <c r="H1414" s="2">
        <f t="shared" si="27"/>
        <v>0.47999999998137355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74568.179999999993</v>
      </c>
      <c r="D1420" s="1">
        <f>'RAS-funkcijski'!E126</f>
        <v>157654.35</v>
      </c>
      <c r="E1420" s="1">
        <v>0</v>
      </c>
      <c r="F1420" s="1">
        <v>0</v>
      </c>
      <c r="G1420" s="2">
        <f t="shared" si="24"/>
        <v>47564.979359999998</v>
      </c>
      <c r="H1420" s="2">
        <f t="shared" si="27"/>
        <v>0.52999999999883585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2881378.97</v>
      </c>
      <c r="D1435" s="13">
        <f>'RAS-funkcijski'!E141</f>
        <v>3153087.08</v>
      </c>
      <c r="E1435" s="13">
        <v>0</v>
      </c>
      <c r="F1435" s="13">
        <v>0</v>
      </c>
      <c r="G1435" s="14">
        <f t="shared" si="24"/>
        <v>1258694.77881</v>
      </c>
      <c r="H1435" s="14">
        <f t="shared" si="27"/>
        <v>0.10999999986961484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8510.67</v>
      </c>
      <c r="D1436" s="6">
        <f>'P-VRIO'!E5</f>
        <v>8510.67</v>
      </c>
      <c r="E1436" s="6">
        <v>0</v>
      </c>
      <c r="F1436" s="6">
        <v>0</v>
      </c>
      <c r="G1436" s="7">
        <f t="shared" si="24"/>
        <v>25.532010000000003</v>
      </c>
      <c r="H1436" s="7">
        <f t="shared" si="27"/>
        <v>0.65999999999985448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8510.67</v>
      </c>
      <c r="D1453" s="1">
        <f>'P-VRIO'!E22</f>
        <v>8510.67</v>
      </c>
      <c r="E1453" s="1">
        <v>0</v>
      </c>
      <c r="F1453" s="1">
        <v>0</v>
      </c>
      <c r="G1453" s="2">
        <f t="shared" si="24"/>
        <v>459.57618000000002</v>
      </c>
      <c r="H1453" s="2">
        <f t="shared" si="27"/>
        <v>0.65999999999985448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8510.67</v>
      </c>
      <c r="D1454" s="1">
        <f>'P-VRIO'!E23</f>
        <v>8510.67</v>
      </c>
      <c r="E1454" s="1">
        <v>0</v>
      </c>
      <c r="F1454" s="1">
        <v>0</v>
      </c>
      <c r="G1454" s="2">
        <f t="shared" si="24"/>
        <v>485.10819000000004</v>
      </c>
      <c r="H1454" s="2">
        <f t="shared" si="27"/>
        <v>0.65999999999985448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2565.19</v>
      </c>
      <c r="D1456" s="1">
        <f>'P-VRIO'!E25</f>
        <v>2565.19</v>
      </c>
      <c r="E1456" s="1">
        <v>0</v>
      </c>
      <c r="F1456" s="1">
        <v>0</v>
      </c>
      <c r="G1456" s="2">
        <f t="shared" si="24"/>
        <v>161.60697000000002</v>
      </c>
      <c r="H1456" s="2">
        <f t="shared" si="27"/>
        <v>0.38000000000010914</v>
      </c>
      <c r="I1456" s="10">
        <f t="shared" si="30"/>
        <v>61.410648600017645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5945.48</v>
      </c>
      <c r="D1458" s="1">
        <f>'P-VRIO'!E27</f>
        <v>5945.48</v>
      </c>
      <c r="E1458" s="1">
        <v>0</v>
      </c>
      <c r="F1458" s="1">
        <v>0</v>
      </c>
      <c r="G1458" s="2">
        <f t="shared" si="24"/>
        <v>410.23811999999998</v>
      </c>
      <c r="H1458" s="2">
        <f t="shared" si="27"/>
        <v>0.95999999999912689</v>
      </c>
      <c r="I1458" s="10">
        <f t="shared" si="30"/>
        <v>393.82859519964182</v>
      </c>
      <c r="J1458" s="2">
        <f>IF(AND(Skriveni!C1458&lt;&gt;0,Skriveni!D1458&lt;&gt;0),1,0)</f>
        <v>1</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260253.94</v>
      </c>
      <c r="D1480" s="6"/>
      <c r="E1480" s="6">
        <v>0</v>
      </c>
      <c r="F1480" s="6">
        <v>0</v>
      </c>
      <c r="G1480" s="7">
        <f t="shared" ref="G1480:G1580" si="34">B1480/1000*C1480</f>
        <v>260.25394</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3014942.2900000005</v>
      </c>
      <c r="D1481" s="1">
        <v>0</v>
      </c>
      <c r="E1481" s="1">
        <v>0</v>
      </c>
      <c r="F1481" s="1">
        <v>0</v>
      </c>
      <c r="G1481" s="2">
        <f t="shared" si="34"/>
        <v>6029.8845800000008</v>
      </c>
      <c r="H1481" s="2">
        <f t="shared" si="35"/>
        <v>0.29000000050291419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2927909.2300000004</v>
      </c>
      <c r="D1483" s="1">
        <v>0</v>
      </c>
      <c r="E1483" s="1">
        <v>0</v>
      </c>
      <c r="F1483" s="1">
        <v>0</v>
      </c>
      <c r="G1483" s="2">
        <f t="shared" si="34"/>
        <v>11711.636920000003</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2508943.5</v>
      </c>
      <c r="D1484" s="1">
        <v>0</v>
      </c>
      <c r="E1484" s="1">
        <v>0</v>
      </c>
      <c r="F1484" s="1">
        <v>0</v>
      </c>
      <c r="G1484" s="2">
        <f t="shared" si="34"/>
        <v>12544.717500000001</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397883.28</v>
      </c>
      <c r="D1485" s="1">
        <v>0</v>
      </c>
      <c r="E1485" s="1">
        <v>0</v>
      </c>
      <c r="F1485" s="1">
        <v>0</v>
      </c>
      <c r="G1485" s="2">
        <f t="shared" si="34"/>
        <v>2387.2996800000001</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21082.45</v>
      </c>
      <c r="D1491" s="1">
        <v>0</v>
      </c>
      <c r="E1491" s="1">
        <v>0</v>
      </c>
      <c r="F1491" s="1">
        <v>0</v>
      </c>
      <c r="G1491" s="2">
        <f t="shared" si="34"/>
        <v>252.98940000000002</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87033.06</v>
      </c>
      <c r="D1492" s="1">
        <v>0</v>
      </c>
      <c r="E1492" s="1">
        <v>0</v>
      </c>
      <c r="F1492" s="1">
        <v>0</v>
      </c>
      <c r="G1492" s="2">
        <f t="shared" si="34"/>
        <v>1131.4297799999999</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2918908.79</v>
      </c>
      <c r="D1499" s="1">
        <v>0</v>
      </c>
      <c r="E1499" s="1">
        <v>0</v>
      </c>
      <c r="F1499" s="1">
        <v>0</v>
      </c>
      <c r="G1499" s="2">
        <f t="shared" si="34"/>
        <v>58378.175800000005</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2882886</v>
      </c>
      <c r="D1501" s="1">
        <v>0</v>
      </c>
      <c r="E1501" s="1">
        <v>0</v>
      </c>
      <c r="F1501" s="1">
        <v>0</v>
      </c>
      <c r="G1501" s="2">
        <f t="shared" si="34"/>
        <v>63423.491999999998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2456612.2400000002</v>
      </c>
      <c r="D1502" s="1">
        <v>0</v>
      </c>
      <c r="E1502" s="1">
        <v>0</v>
      </c>
      <c r="F1502" s="1">
        <v>0</v>
      </c>
      <c r="G1502" s="2">
        <f t="shared" si="34"/>
        <v>56502.081520000007</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401901.09</v>
      </c>
      <c r="D1503" s="1">
        <v>0</v>
      </c>
      <c r="E1503" s="1">
        <v>0</v>
      </c>
      <c r="F1503" s="1">
        <v>0</v>
      </c>
      <c r="G1503" s="2">
        <f t="shared" si="34"/>
        <v>9645.6261600000016</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167.53</v>
      </c>
      <c r="D1504" s="1">
        <v>0</v>
      </c>
      <c r="E1504" s="1">
        <v>0</v>
      </c>
      <c r="F1504" s="1">
        <v>0</v>
      </c>
      <c r="G1504" s="2">
        <f t="shared" si="34"/>
        <v>4.18825</v>
      </c>
      <c r="H1504" s="2">
        <f t="shared" si="35"/>
        <v>0.46999999999999886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24205.14</v>
      </c>
      <c r="D1509" s="1">
        <v>0</v>
      </c>
      <c r="E1509" s="1">
        <v>0</v>
      </c>
      <c r="F1509" s="1">
        <v>0</v>
      </c>
      <c r="G1509" s="2">
        <f t="shared" si="34"/>
        <v>726.15419999999995</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36022.79</v>
      </c>
      <c r="D1510" s="1">
        <v>0</v>
      </c>
      <c r="E1510" s="1">
        <v>0</v>
      </c>
      <c r="F1510" s="1">
        <v>0</v>
      </c>
      <c r="G1510" s="2">
        <f t="shared" si="34"/>
        <v>1116.70649</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356287.44000000041</v>
      </c>
      <c r="D1517" s="1">
        <v>0</v>
      </c>
      <c r="E1517" s="1">
        <v>0</v>
      </c>
      <c r="F1517" s="1">
        <v>0</v>
      </c>
      <c r="G1517" s="2">
        <f t="shared" si="34"/>
        <v>13538.922720000015</v>
      </c>
      <c r="H1517" s="2">
        <f t="shared" si="35"/>
        <v>0.44000000040978193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35489.4</v>
      </c>
      <c r="D1518" s="1">
        <v>0</v>
      </c>
      <c r="E1518" s="1">
        <v>0</v>
      </c>
      <c r="F1518" s="1">
        <v>0</v>
      </c>
      <c r="G1518" s="2">
        <f t="shared" si="34"/>
        <v>1384.0866000000001</v>
      </c>
      <c r="H1518" s="2">
        <f t="shared" si="35"/>
        <v>0.40000000000145519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35489.4</v>
      </c>
      <c r="D1524" s="1">
        <v>0</v>
      </c>
      <c r="E1524" s="1">
        <v>0</v>
      </c>
      <c r="F1524" s="1">
        <v>0</v>
      </c>
      <c r="G1524" s="2">
        <f t="shared" si="34"/>
        <v>1597.0229999999999</v>
      </c>
      <c r="H1524" s="2">
        <f t="shared" si="35"/>
        <v>0.40000000000145519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2467.0099999999998</v>
      </c>
      <c r="D1530" s="1">
        <v>0</v>
      </c>
      <c r="E1530" s="1">
        <v>0</v>
      </c>
      <c r="F1530" s="1">
        <v>0</v>
      </c>
      <c r="G1530" s="2">
        <f t="shared" si="34"/>
        <v>125.81750999999998</v>
      </c>
      <c r="H1530" s="2">
        <f t="shared" si="35"/>
        <v>9.9999999997635314E-3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1626.17</v>
      </c>
      <c r="D1531" s="1">
        <v>0</v>
      </c>
      <c r="E1531" s="1">
        <v>0</v>
      </c>
      <c r="F1531" s="1">
        <v>0</v>
      </c>
      <c r="G1531" s="2">
        <f t="shared" si="34"/>
        <v>84.560839999999999</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649.80999999999995</v>
      </c>
      <c r="D1532" s="1">
        <v>0</v>
      </c>
      <c r="E1532" s="1">
        <v>0</v>
      </c>
      <c r="F1532" s="1">
        <v>0</v>
      </c>
      <c r="G1532" s="2">
        <f t="shared" si="34"/>
        <v>34.439929999999997</v>
      </c>
      <c r="H1532" s="2">
        <f t="shared" si="35"/>
        <v>0.19000000000005457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89.79</v>
      </c>
      <c r="D1533" s="1">
        <v>0</v>
      </c>
      <c r="E1533" s="1">
        <v>0</v>
      </c>
      <c r="F1533" s="1">
        <v>0</v>
      </c>
      <c r="G1533" s="2">
        <f t="shared" si="34"/>
        <v>4.8486600000000006</v>
      </c>
      <c r="H1533" s="2">
        <f t="shared" si="35"/>
        <v>0.20999999999999375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101.24</v>
      </c>
      <c r="D1534" s="1">
        <v>0</v>
      </c>
      <c r="E1534" s="1">
        <v>0</v>
      </c>
      <c r="F1534" s="1">
        <v>0</v>
      </c>
      <c r="G1534" s="2">
        <f t="shared" si="34"/>
        <v>5.5682</v>
      </c>
      <c r="H1534" s="2">
        <f t="shared" si="35"/>
        <v>0.23999999999999488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33022.39</v>
      </c>
      <c r="D1560" s="1">
        <v>0</v>
      </c>
      <c r="E1560" s="1">
        <v>0</v>
      </c>
      <c r="F1560" s="1">
        <v>0</v>
      </c>
      <c r="G1560" s="2">
        <f t="shared" si="34"/>
        <v>2674.8135900000002</v>
      </c>
      <c r="H1560" s="2">
        <f t="shared" si="35"/>
        <v>0.38999999999941792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33022.39</v>
      </c>
      <c r="D1562" s="1">
        <v>0</v>
      </c>
      <c r="E1562" s="1">
        <v>0</v>
      </c>
      <c r="F1562" s="1">
        <v>0</v>
      </c>
      <c r="G1562" s="2">
        <f t="shared" si="34"/>
        <v>2740.8583699999999</v>
      </c>
      <c r="H1562" s="2">
        <f t="shared" si="35"/>
        <v>0.38999999999941792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320798.04000000004</v>
      </c>
      <c r="D1576" s="1">
        <v>0</v>
      </c>
      <c r="E1576" s="1">
        <v>0</v>
      </c>
      <c r="F1576" s="1">
        <v>0</v>
      </c>
      <c r="G1576" s="2">
        <f t="shared" si="34"/>
        <v>31117.409880000003</v>
      </c>
      <c r="H1576" s="2">
        <f t="shared" si="35"/>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269787.77</v>
      </c>
      <c r="D1578" s="1">
        <v>0</v>
      </c>
      <c r="E1578" s="1">
        <v>0</v>
      </c>
      <c r="F1578" s="1">
        <v>0</v>
      </c>
      <c r="G1578" s="2">
        <f t="shared" si="34"/>
        <v>26708.989230000003</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51010.27</v>
      </c>
      <c r="D1579" s="1">
        <v>0</v>
      </c>
      <c r="E1579" s="1">
        <v>0</v>
      </c>
      <c r="F1579" s="1">
        <v>0</v>
      </c>
      <c r="G1579" s="2">
        <f t="shared" si="34"/>
        <v>5101.027</v>
      </c>
      <c r="H1579" s="2">
        <f t="shared" si="35"/>
        <v>0.26999999999679858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19191</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2885884.16</v>
      </c>
      <c r="I16" s="170">
        <f>'PR-RAS'!E6</f>
        <v>3160957.4699999997</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2795528.68</v>
      </c>
      <c r="I17" s="170">
        <f>'PR-RAS'!E151</f>
        <v>3066054.02</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130639.83000000009</v>
      </c>
      <c r="I18" s="170">
        <f>'PR-RAS'!E645</f>
        <v>142418.16999999943</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7084758.9300000016</v>
      </c>
      <c r="I20" s="173">
        <f>BILANCA!E7</f>
        <v>7596391.5700000003</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438629.45</v>
      </c>
      <c r="I21" s="175">
        <f>BILANCA!E68</f>
        <v>531374.23</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260253.87</v>
      </c>
      <c r="I22" s="175">
        <f>BILANCA!E176</f>
        <v>356287.43999999994</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7263134.5100000007</v>
      </c>
      <c r="I23" s="177">
        <f>BILANCA!E237</f>
        <v>7771478.3599999994</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2881378.97</v>
      </c>
      <c r="I27" s="175">
        <f>'RAS-funkcijski'!E114</f>
        <v>3153087.08</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2881378.97</v>
      </c>
      <c r="I28" s="179">
        <f>'RAS-funkcijski'!E141</f>
        <v>3153087.08</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8510.67</v>
      </c>
      <c r="I29" s="173">
        <f>'P-VRIO'!E5</f>
        <v>8510.67</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8510.67</v>
      </c>
      <c r="I30" s="175">
        <f>'P-VRIO'!E22</f>
        <v>8510.67</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260253.94</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356287.44000000041</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35489.4</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320798.04000000004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82" zoomScaleNormal="100" workbookViewId="0">
      <selection activeCell="E692" sqref="E69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2885884.16</v>
      </c>
      <c r="E6" s="51">
        <f>E7+E44+E50+E82+E106+E124+E133+E139</f>
        <v>3160957.4699999997</v>
      </c>
      <c r="F6" s="52">
        <f t="shared" ref="F6:F131" si="0">IF(D6&lt;&gt;0,IF(E6/D6&gt;=100,"&gt;&gt;100",E6/D6*100),"-")</f>
        <v>109.53168231118464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2336955.54</v>
      </c>
      <c r="E50" s="51">
        <f>E51+E54+E59+E62+E65+E68+E71+E74+E77</f>
        <v>2554776.5</v>
      </c>
      <c r="F50" s="52">
        <f t="shared" si="0"/>
        <v>109.32071476207888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2301047.88</v>
      </c>
      <c r="E68" s="51">
        <f t="shared" si="15"/>
        <v>2510098.5499999998</v>
      </c>
      <c r="F68" s="52">
        <f t="shared" si="0"/>
        <v>109.08502042990953</v>
      </c>
    </row>
    <row r="69" spans="1:6" ht="12.75" customHeight="1" x14ac:dyDescent="0.2">
      <c r="A69" s="53" t="s">
        <v>184</v>
      </c>
      <c r="B69" s="85" t="s">
        <v>185</v>
      </c>
      <c r="C69" s="50" t="s">
        <v>184</v>
      </c>
      <c r="D69" s="242">
        <v>2299692.4</v>
      </c>
      <c r="E69" s="242">
        <v>2509301.5499999998</v>
      </c>
      <c r="F69" s="52">
        <f t="shared" si="0"/>
        <v>109.11466029108936</v>
      </c>
    </row>
    <row r="70" spans="1:6" ht="12" x14ac:dyDescent="0.2">
      <c r="A70" s="53" t="s">
        <v>186</v>
      </c>
      <c r="B70" s="85" t="s">
        <v>187</v>
      </c>
      <c r="C70" s="50" t="s">
        <v>186</v>
      </c>
      <c r="D70" s="242">
        <v>1355.48</v>
      </c>
      <c r="E70" s="242">
        <v>797</v>
      </c>
      <c r="F70" s="52">
        <f t="shared" si="0"/>
        <v>58.798359252810819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35907.660000000003</v>
      </c>
      <c r="E74" s="51">
        <f t="shared" si="17"/>
        <v>44677.95</v>
      </c>
      <c r="F74" s="52">
        <f t="shared" si="0"/>
        <v>124.42456567762976</v>
      </c>
    </row>
    <row r="75" spans="1:6" ht="12.75" customHeight="1" x14ac:dyDescent="0.2">
      <c r="A75" s="53" t="s">
        <v>196</v>
      </c>
      <c r="B75" s="85" t="s">
        <v>197</v>
      </c>
      <c r="C75" s="50" t="s">
        <v>196</v>
      </c>
      <c r="D75" s="242">
        <v>35907.660000000003</v>
      </c>
      <c r="E75" s="242">
        <v>44677.95</v>
      </c>
      <c r="F75" s="52">
        <f t="shared" si="0"/>
        <v>124.42456567762976</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30.29</v>
      </c>
      <c r="E82" s="51">
        <f t="shared" si="19"/>
        <v>117.65</v>
      </c>
      <c r="F82" s="52">
        <f t="shared" si="0"/>
        <v>388.41201716738198</v>
      </c>
    </row>
    <row r="83" spans="1:6" ht="12.75" customHeight="1" x14ac:dyDescent="0.2">
      <c r="A83" s="53">
        <v>641</v>
      </c>
      <c r="B83" s="85" t="s">
        <v>212</v>
      </c>
      <c r="C83" s="50" t="s">
        <v>213</v>
      </c>
      <c r="D83" s="51">
        <f t="shared" ref="D83:E83" si="20">SUM(D84:D90)</f>
        <v>30.29</v>
      </c>
      <c r="E83" s="51">
        <f t="shared" si="20"/>
        <v>117.65</v>
      </c>
      <c r="F83" s="52">
        <f t="shared" si="0"/>
        <v>388.41201716738198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1.1499999999999999</v>
      </c>
      <c r="E85" s="242">
        <v>90.18</v>
      </c>
      <c r="F85" s="52">
        <f t="shared" si="0"/>
        <v>7841.7391304347848</v>
      </c>
    </row>
    <row r="86" spans="1:6" ht="12.75" customHeight="1" x14ac:dyDescent="0.2">
      <c r="A86" s="53">
        <v>6414</v>
      </c>
      <c r="B86" s="85" t="s">
        <v>218</v>
      </c>
      <c r="C86" s="50" t="s">
        <v>219</v>
      </c>
      <c r="D86" s="242">
        <v>29.14</v>
      </c>
      <c r="E86" s="310">
        <v>27.47</v>
      </c>
      <c r="F86" s="52">
        <f t="shared" si="0"/>
        <v>94.269045984900472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66100.710000000006</v>
      </c>
      <c r="E106" s="51">
        <f t="shared" si="23"/>
        <v>66769.509999999995</v>
      </c>
      <c r="F106" s="52">
        <f t="shared" si="0"/>
        <v>101.01178943463691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66100.710000000006</v>
      </c>
      <c r="E112" s="51">
        <f t="shared" si="25"/>
        <v>66769.509999999995</v>
      </c>
      <c r="F112" s="52">
        <f t="shared" si="0"/>
        <v>101.01178943463691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66100.710000000006</v>
      </c>
      <c r="E117" s="242">
        <v>66769.509999999995</v>
      </c>
      <c r="F117" s="52">
        <f t="shared" si="0"/>
        <v>101.01178943463691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143193.99</v>
      </c>
      <c r="E124" s="51">
        <f t="shared" si="27"/>
        <v>173795.36</v>
      </c>
      <c r="F124" s="52">
        <f t="shared" si="0"/>
        <v>121.3705686949571</v>
      </c>
    </row>
    <row r="125" spans="1:6" ht="12.75" customHeight="1" x14ac:dyDescent="0.2">
      <c r="A125" s="53">
        <v>661</v>
      </c>
      <c r="B125" s="86" t="s">
        <v>296</v>
      </c>
      <c r="C125" s="50" t="s">
        <v>297</v>
      </c>
      <c r="D125" s="51">
        <f t="shared" ref="D125:E125" si="28">SUM(D126:D127)</f>
        <v>140740.03</v>
      </c>
      <c r="E125" s="51">
        <f t="shared" si="28"/>
        <v>171545.36</v>
      </c>
      <c r="F125" s="52">
        <f t="shared" si="0"/>
        <v>121.88810816652517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140740.03</v>
      </c>
      <c r="E127" s="242">
        <v>171545.36</v>
      </c>
      <c r="F127" s="52">
        <f t="shared" si="0"/>
        <v>121.88810816652517</v>
      </c>
    </row>
    <row r="128" spans="1:6" ht="22.8" x14ac:dyDescent="0.2">
      <c r="A128" s="53">
        <v>663</v>
      </c>
      <c r="B128" s="231" t="s">
        <v>302</v>
      </c>
      <c r="C128" s="50" t="s">
        <v>303</v>
      </c>
      <c r="D128" s="51">
        <f t="shared" ref="D128:E128" si="29">SUM(D129:D132)</f>
        <v>2453.96</v>
      </c>
      <c r="E128" s="51">
        <f t="shared" si="29"/>
        <v>2250</v>
      </c>
      <c r="F128" s="52">
        <f t="shared" si="0"/>
        <v>91.688536080457709</v>
      </c>
    </row>
    <row r="129" spans="1:6" ht="12.75" customHeight="1" x14ac:dyDescent="0.2">
      <c r="A129" s="53">
        <v>6631</v>
      </c>
      <c r="B129" s="86" t="s">
        <v>304</v>
      </c>
      <c r="C129" s="50" t="s">
        <v>305</v>
      </c>
      <c r="D129" s="242">
        <v>2453.96</v>
      </c>
      <c r="E129" s="242">
        <v>2250</v>
      </c>
      <c r="F129" s="52">
        <f t="shared" si="0"/>
        <v>91.688536080457709</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339603.63</v>
      </c>
      <c r="E133" s="51">
        <f t="shared" si="30"/>
        <v>365498.45</v>
      </c>
      <c r="F133" s="52">
        <f t="shared" ref="F133:F223" si="31">IF(D133&lt;&gt;0,IF(E133/D133&gt;=100,"&gt;&gt;100",E133/D133*100),"-")</f>
        <v>107.62501272439285</v>
      </c>
    </row>
    <row r="134" spans="1:6" ht="22.8" x14ac:dyDescent="0.2">
      <c r="A134" s="53">
        <v>671</v>
      </c>
      <c r="B134" s="232" t="s">
        <v>314</v>
      </c>
      <c r="C134" s="50" t="s">
        <v>315</v>
      </c>
      <c r="D134" s="51">
        <f t="shared" ref="D134:E134" si="32">SUM(D135:D137)</f>
        <v>339603.63</v>
      </c>
      <c r="E134" s="51">
        <f t="shared" si="32"/>
        <v>365498.45</v>
      </c>
      <c r="F134" s="52">
        <f t="shared" si="31"/>
        <v>107.62501272439285</v>
      </c>
    </row>
    <row r="135" spans="1:6" ht="12.75" customHeight="1" x14ac:dyDescent="0.2">
      <c r="A135" s="53">
        <v>6711</v>
      </c>
      <c r="B135" s="85" t="s">
        <v>316</v>
      </c>
      <c r="C135" s="50" t="s">
        <v>317</v>
      </c>
      <c r="D135" s="242">
        <v>282532.82</v>
      </c>
      <c r="E135" s="242">
        <v>308180.38</v>
      </c>
      <c r="F135" s="52">
        <f t="shared" si="31"/>
        <v>109.07772767779687</v>
      </c>
    </row>
    <row r="136" spans="1:6" ht="22.8" x14ac:dyDescent="0.2">
      <c r="A136" s="53">
        <v>6712</v>
      </c>
      <c r="B136" s="232" t="s">
        <v>318</v>
      </c>
      <c r="C136" s="50" t="s">
        <v>319</v>
      </c>
      <c r="D136" s="242">
        <v>57070.81</v>
      </c>
      <c r="E136" s="242">
        <v>57318.07</v>
      </c>
      <c r="F136" s="52">
        <f t="shared" si="31"/>
        <v>100.43325125401235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2795528.68</v>
      </c>
      <c r="E151" s="51">
        <f t="shared" si="35"/>
        <v>3066054.02</v>
      </c>
      <c r="F151" s="52">
        <f t="shared" si="31"/>
        <v>109.67707260295394</v>
      </c>
    </row>
    <row r="152" spans="1:6" ht="12.75" customHeight="1" x14ac:dyDescent="0.2">
      <c r="A152" s="53">
        <v>31</v>
      </c>
      <c r="B152" s="85" t="s">
        <v>349</v>
      </c>
      <c r="C152" s="50" t="s">
        <v>35</v>
      </c>
      <c r="D152" s="51">
        <f t="shared" ref="D152:E152" si="36">D153+D158+D159</f>
        <v>2285182.9</v>
      </c>
      <c r="E152" s="51">
        <f t="shared" si="36"/>
        <v>2542112.1800000002</v>
      </c>
      <c r="F152" s="52">
        <f t="shared" si="31"/>
        <v>111.2432698494287</v>
      </c>
    </row>
    <row r="153" spans="1:6" ht="12.75" customHeight="1" x14ac:dyDescent="0.2">
      <c r="A153" s="53">
        <v>311</v>
      </c>
      <c r="B153" s="85" t="s">
        <v>350</v>
      </c>
      <c r="C153" s="50" t="s">
        <v>351</v>
      </c>
      <c r="D153" s="51">
        <f t="shared" ref="D153:E153" si="37">SUM(D154:D157)</f>
        <v>1889008.3199999998</v>
      </c>
      <c r="E153" s="51">
        <f t="shared" si="37"/>
        <v>2110813.7800000003</v>
      </c>
      <c r="F153" s="52">
        <f t="shared" si="31"/>
        <v>111.74189958041056</v>
      </c>
    </row>
    <row r="154" spans="1:6" ht="12.75" customHeight="1" x14ac:dyDescent="0.2">
      <c r="A154" s="53">
        <v>3111</v>
      </c>
      <c r="B154" s="85" t="s">
        <v>352</v>
      </c>
      <c r="C154" s="50" t="s">
        <v>353</v>
      </c>
      <c r="D154" s="242">
        <v>1818338.63</v>
      </c>
      <c r="E154" s="242">
        <v>2059071.79</v>
      </c>
      <c r="F154" s="52">
        <f t="shared" si="31"/>
        <v>113.23918196689252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70669.69</v>
      </c>
      <c r="E156" s="242">
        <v>51741.99</v>
      </c>
      <c r="F156" s="52">
        <f t="shared" si="31"/>
        <v>73.216664739862296</v>
      </c>
    </row>
    <row r="157" spans="1:6" ht="12.75" customHeight="1" x14ac:dyDescent="0.2">
      <c r="A157" s="53">
        <v>3114</v>
      </c>
      <c r="B157" s="85" t="s">
        <v>358</v>
      </c>
      <c r="C157" s="50" t="s">
        <v>359</v>
      </c>
      <c r="D157" s="310" t="s">
        <v>3421</v>
      </c>
      <c r="E157" s="242"/>
      <c r="F157" s="52" t="e">
        <f t="shared" si="31"/>
        <v>#VALUE!</v>
      </c>
    </row>
    <row r="158" spans="1:6" ht="12.75" customHeight="1" x14ac:dyDescent="0.2">
      <c r="A158" s="53">
        <v>312</v>
      </c>
      <c r="B158" s="85" t="s">
        <v>360</v>
      </c>
      <c r="C158" s="50" t="s">
        <v>361</v>
      </c>
      <c r="D158" s="242">
        <v>88181.77</v>
      </c>
      <c r="E158" s="242">
        <v>95887.17</v>
      </c>
      <c r="F158" s="52">
        <f t="shared" si="31"/>
        <v>108.7380872486456</v>
      </c>
    </row>
    <row r="159" spans="1:6" ht="12.75" customHeight="1" x14ac:dyDescent="0.2">
      <c r="A159" s="53">
        <v>313</v>
      </c>
      <c r="B159" s="85" t="s">
        <v>362</v>
      </c>
      <c r="C159" s="50" t="s">
        <v>363</v>
      </c>
      <c r="D159" s="51">
        <f t="shared" ref="D159:E159" si="38">SUM(D160:D162)</f>
        <v>307992.81</v>
      </c>
      <c r="E159" s="51">
        <f t="shared" si="38"/>
        <v>335411.23</v>
      </c>
      <c r="F159" s="52">
        <f t="shared" si="31"/>
        <v>108.90229223208165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307511.67999999999</v>
      </c>
      <c r="E161" s="242">
        <v>335408.17</v>
      </c>
      <c r="F161" s="52">
        <f t="shared" si="31"/>
        <v>109.07168469178146</v>
      </c>
    </row>
    <row r="162" spans="1:6" ht="12.75" customHeight="1" x14ac:dyDescent="0.2">
      <c r="A162" s="53">
        <v>3133</v>
      </c>
      <c r="B162" s="85" t="s">
        <v>367</v>
      </c>
      <c r="C162" s="50" t="s">
        <v>368</v>
      </c>
      <c r="D162" s="242">
        <v>481.13</v>
      </c>
      <c r="E162" s="242">
        <v>3.06</v>
      </c>
      <c r="F162" s="52">
        <f t="shared" si="31"/>
        <v>0.63600274354124664</v>
      </c>
    </row>
    <row r="163" spans="1:6" ht="12.75" customHeight="1" x14ac:dyDescent="0.2">
      <c r="A163" s="53">
        <v>32</v>
      </c>
      <c r="B163" s="85" t="s">
        <v>369</v>
      </c>
      <c r="C163" s="50" t="s">
        <v>370</v>
      </c>
      <c r="D163" s="51">
        <f t="shared" ref="D163:E163" si="39">D164+D169+D177+D187+D188</f>
        <v>497198.33</v>
      </c>
      <c r="E163" s="51">
        <f t="shared" si="39"/>
        <v>492709.02</v>
      </c>
      <c r="F163" s="52">
        <f t="shared" si="31"/>
        <v>99.097078624540032</v>
      </c>
    </row>
    <row r="164" spans="1:6" ht="12.75" customHeight="1" x14ac:dyDescent="0.2">
      <c r="A164" s="53">
        <v>321</v>
      </c>
      <c r="B164" s="85" t="s">
        <v>371</v>
      </c>
      <c r="C164" s="50" t="s">
        <v>372</v>
      </c>
      <c r="D164" s="51">
        <f t="shared" ref="D164:E164" si="40">SUM(D165:D168)</f>
        <v>89970.21</v>
      </c>
      <c r="E164" s="51">
        <f t="shared" si="40"/>
        <v>99392.09</v>
      </c>
      <c r="F164" s="52">
        <f t="shared" si="31"/>
        <v>110.47222186099152</v>
      </c>
    </row>
    <row r="165" spans="1:6" ht="12.75" customHeight="1" x14ac:dyDescent="0.2">
      <c r="A165" s="53">
        <v>3211</v>
      </c>
      <c r="B165" s="85" t="s">
        <v>373</v>
      </c>
      <c r="C165" s="50" t="s">
        <v>374</v>
      </c>
      <c r="D165" s="242">
        <v>9813.98</v>
      </c>
      <c r="E165" s="242">
        <v>13529.76</v>
      </c>
      <c r="F165" s="52">
        <f t="shared" si="31"/>
        <v>137.86211098861014</v>
      </c>
    </row>
    <row r="166" spans="1:6" ht="12.75" customHeight="1" x14ac:dyDescent="0.2">
      <c r="A166" s="53">
        <v>3212</v>
      </c>
      <c r="B166" s="85" t="s">
        <v>375</v>
      </c>
      <c r="C166" s="50" t="s">
        <v>376</v>
      </c>
      <c r="D166" s="242">
        <v>74790.460000000006</v>
      </c>
      <c r="E166" s="242">
        <v>77124.77</v>
      </c>
      <c r="F166" s="52">
        <f t="shared" si="31"/>
        <v>103.12113336380067</v>
      </c>
    </row>
    <row r="167" spans="1:6" ht="12.75" customHeight="1" x14ac:dyDescent="0.2">
      <c r="A167" s="53">
        <v>3213</v>
      </c>
      <c r="B167" s="85" t="s">
        <v>377</v>
      </c>
      <c r="C167" s="50" t="s">
        <v>378</v>
      </c>
      <c r="D167" s="242">
        <v>3124.45</v>
      </c>
      <c r="E167" s="242">
        <v>5618.72</v>
      </c>
      <c r="F167" s="52">
        <f t="shared" si="31"/>
        <v>179.83069020147548</v>
      </c>
    </row>
    <row r="168" spans="1:6" ht="12.75" customHeight="1" x14ac:dyDescent="0.2">
      <c r="A168" s="53">
        <v>3214</v>
      </c>
      <c r="B168" s="85" t="s">
        <v>379</v>
      </c>
      <c r="C168" s="50" t="s">
        <v>380</v>
      </c>
      <c r="D168" s="242">
        <v>2241.3200000000002</v>
      </c>
      <c r="E168" s="242">
        <v>3118.84</v>
      </c>
      <c r="F168" s="52">
        <f t="shared" si="31"/>
        <v>139.15192832794961</v>
      </c>
    </row>
    <row r="169" spans="1:6" ht="12.75" customHeight="1" x14ac:dyDescent="0.2">
      <c r="A169" s="53">
        <v>322</v>
      </c>
      <c r="B169" s="85" t="s">
        <v>381</v>
      </c>
      <c r="C169" s="50" t="s">
        <v>382</v>
      </c>
      <c r="D169" s="51">
        <f t="shared" ref="D169:E169" si="41">SUM(D170:D176)</f>
        <v>224844.54</v>
      </c>
      <c r="E169" s="51">
        <f t="shared" si="41"/>
        <v>247153.86000000002</v>
      </c>
      <c r="F169" s="52">
        <f t="shared" si="31"/>
        <v>109.92210884907412</v>
      </c>
    </row>
    <row r="170" spans="1:6" ht="12.75" customHeight="1" x14ac:dyDescent="0.2">
      <c r="A170" s="53">
        <v>3221</v>
      </c>
      <c r="B170" s="85" t="s">
        <v>383</v>
      </c>
      <c r="C170" s="50" t="s">
        <v>384</v>
      </c>
      <c r="D170" s="242">
        <v>58566.94</v>
      </c>
      <c r="E170" s="242">
        <v>65045.75</v>
      </c>
      <c r="F170" s="52">
        <f t="shared" si="31"/>
        <v>111.0622306714334</v>
      </c>
    </row>
    <row r="171" spans="1:6" ht="12.75" customHeight="1" x14ac:dyDescent="0.2">
      <c r="A171" s="53">
        <v>3222</v>
      </c>
      <c r="B171" s="85" t="s">
        <v>385</v>
      </c>
      <c r="C171" s="50" t="s">
        <v>386</v>
      </c>
      <c r="D171" s="242">
        <v>70102.009999999995</v>
      </c>
      <c r="E171" s="242">
        <v>92264.63</v>
      </c>
      <c r="F171" s="52">
        <f t="shared" si="31"/>
        <v>131.6148138976329</v>
      </c>
    </row>
    <row r="172" spans="1:6" ht="12.75" customHeight="1" x14ac:dyDescent="0.2">
      <c r="A172" s="53">
        <v>3223</v>
      </c>
      <c r="B172" s="85" t="s">
        <v>387</v>
      </c>
      <c r="C172" s="50" t="s">
        <v>388</v>
      </c>
      <c r="D172" s="242">
        <v>75657.06</v>
      </c>
      <c r="E172" s="242">
        <v>71555.350000000006</v>
      </c>
      <c r="F172" s="52">
        <f t="shared" si="31"/>
        <v>94.578549576206115</v>
      </c>
    </row>
    <row r="173" spans="1:6" ht="12.75" customHeight="1" x14ac:dyDescent="0.2">
      <c r="A173" s="53">
        <v>3224</v>
      </c>
      <c r="B173" s="85" t="s">
        <v>389</v>
      </c>
      <c r="C173" s="50" t="s">
        <v>390</v>
      </c>
      <c r="D173" s="242">
        <v>13958.07</v>
      </c>
      <c r="E173" s="242">
        <v>7976.27</v>
      </c>
      <c r="F173" s="52">
        <f t="shared" si="31"/>
        <v>57.144504935137888</v>
      </c>
    </row>
    <row r="174" spans="1:6" ht="12.75" customHeight="1" x14ac:dyDescent="0.2">
      <c r="A174" s="53">
        <v>3225</v>
      </c>
      <c r="B174" s="85" t="s">
        <v>391</v>
      </c>
      <c r="C174" s="50" t="s">
        <v>392</v>
      </c>
      <c r="D174" s="242">
        <v>5711.11</v>
      </c>
      <c r="E174" s="242">
        <v>9022.39</v>
      </c>
      <c r="F174" s="52">
        <f t="shared" si="31"/>
        <v>157.97962217502376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849.35</v>
      </c>
      <c r="E176" s="242">
        <v>1289.47</v>
      </c>
      <c r="F176" s="52">
        <f t="shared" si="31"/>
        <v>151.81844940248425</v>
      </c>
    </row>
    <row r="177" spans="1:6" ht="12.75" customHeight="1" x14ac:dyDescent="0.2">
      <c r="A177" s="53">
        <v>323</v>
      </c>
      <c r="B177" s="85" t="s">
        <v>397</v>
      </c>
      <c r="C177" s="50" t="s">
        <v>398</v>
      </c>
      <c r="D177" s="51">
        <f t="shared" ref="D177:E177" si="42">SUM(D178:D186)</f>
        <v>102810.25000000001</v>
      </c>
      <c r="E177" s="51">
        <f t="shared" si="42"/>
        <v>112684.07</v>
      </c>
      <c r="F177" s="52">
        <f t="shared" si="31"/>
        <v>109.60392567861668</v>
      </c>
    </row>
    <row r="178" spans="1:6" ht="12.75" customHeight="1" x14ac:dyDescent="0.2">
      <c r="A178" s="53">
        <v>3231</v>
      </c>
      <c r="B178" s="85" t="s">
        <v>399</v>
      </c>
      <c r="C178" s="50" t="s">
        <v>400</v>
      </c>
      <c r="D178" s="242">
        <v>10912.62</v>
      </c>
      <c r="E178" s="242">
        <v>13495.26</v>
      </c>
      <c r="F178" s="52">
        <f t="shared" si="31"/>
        <v>123.66654387305707</v>
      </c>
    </row>
    <row r="179" spans="1:6" ht="12.75" customHeight="1" x14ac:dyDescent="0.2">
      <c r="A179" s="53">
        <v>3232</v>
      </c>
      <c r="B179" s="85" t="s">
        <v>401</v>
      </c>
      <c r="C179" s="50" t="s">
        <v>402</v>
      </c>
      <c r="D179" s="242">
        <v>35669.99</v>
      </c>
      <c r="E179" s="242">
        <v>48464.24</v>
      </c>
      <c r="F179" s="52">
        <f t="shared" si="31"/>
        <v>135.86838684283342</v>
      </c>
    </row>
    <row r="180" spans="1:6" ht="12.75" customHeight="1" x14ac:dyDescent="0.2">
      <c r="A180" s="53">
        <v>3233</v>
      </c>
      <c r="B180" s="85" t="s">
        <v>403</v>
      </c>
      <c r="C180" s="50" t="s">
        <v>404</v>
      </c>
      <c r="D180" s="242">
        <v>5084.8999999999996</v>
      </c>
      <c r="E180" s="242">
        <v>7762.52</v>
      </c>
      <c r="F180" s="52">
        <f t="shared" si="31"/>
        <v>152.6582626993648</v>
      </c>
    </row>
    <row r="181" spans="1:6" ht="12.75" customHeight="1" x14ac:dyDescent="0.2">
      <c r="A181" s="53">
        <v>3234</v>
      </c>
      <c r="B181" s="85" t="s">
        <v>405</v>
      </c>
      <c r="C181" s="50" t="s">
        <v>406</v>
      </c>
      <c r="D181" s="242">
        <v>14781.7</v>
      </c>
      <c r="E181" s="242">
        <v>11747.06</v>
      </c>
      <c r="F181" s="52">
        <f t="shared" si="31"/>
        <v>79.470290967885958</v>
      </c>
    </row>
    <row r="182" spans="1:6" ht="12.75" customHeight="1" x14ac:dyDescent="0.2">
      <c r="A182" s="53">
        <v>3235</v>
      </c>
      <c r="B182" s="85" t="s">
        <v>407</v>
      </c>
      <c r="C182" s="50" t="s">
        <v>408</v>
      </c>
      <c r="D182" s="242">
        <v>5483.1</v>
      </c>
      <c r="E182" s="242">
        <v>7532.44</v>
      </c>
      <c r="F182" s="52">
        <f t="shared" si="31"/>
        <v>137.37557221279931</v>
      </c>
    </row>
    <row r="183" spans="1:6" ht="12.75" customHeight="1" x14ac:dyDescent="0.2">
      <c r="A183" s="53">
        <v>3236</v>
      </c>
      <c r="B183" s="85" t="s">
        <v>409</v>
      </c>
      <c r="C183" s="50" t="s">
        <v>410</v>
      </c>
      <c r="D183" s="242">
        <v>11353.44</v>
      </c>
      <c r="E183" s="242">
        <v>1403.1</v>
      </c>
      <c r="F183" s="52">
        <f t="shared" si="31"/>
        <v>12.358368917262078</v>
      </c>
    </row>
    <row r="184" spans="1:6" ht="12.75" customHeight="1" x14ac:dyDescent="0.2">
      <c r="A184" s="53">
        <v>3237</v>
      </c>
      <c r="B184" s="85" t="s">
        <v>411</v>
      </c>
      <c r="C184" s="50" t="s">
        <v>412</v>
      </c>
      <c r="D184" s="242">
        <v>13989.35</v>
      </c>
      <c r="E184" s="242">
        <v>14931.81</v>
      </c>
      <c r="F184" s="52">
        <f t="shared" si="31"/>
        <v>106.7369820613538</v>
      </c>
    </row>
    <row r="185" spans="1:6" ht="12.75" customHeight="1" x14ac:dyDescent="0.2">
      <c r="A185" s="53">
        <v>3238</v>
      </c>
      <c r="B185" s="85" t="s">
        <v>413</v>
      </c>
      <c r="C185" s="50" t="s">
        <v>414</v>
      </c>
      <c r="D185" s="242">
        <v>3571.03</v>
      </c>
      <c r="E185" s="242">
        <v>2771.81</v>
      </c>
      <c r="F185" s="52">
        <f t="shared" si="31"/>
        <v>77.619342318602747</v>
      </c>
    </row>
    <row r="186" spans="1:6" ht="12.75" customHeight="1" x14ac:dyDescent="0.2">
      <c r="A186" s="53">
        <v>3239</v>
      </c>
      <c r="B186" s="85" t="s">
        <v>415</v>
      </c>
      <c r="C186" s="50" t="s">
        <v>416</v>
      </c>
      <c r="D186" s="242">
        <v>1964.12</v>
      </c>
      <c r="E186" s="242">
        <v>4575.83</v>
      </c>
      <c r="F186" s="52">
        <f t="shared" si="31"/>
        <v>232.97099973525039</v>
      </c>
    </row>
    <row r="187" spans="1:6" ht="12.75" customHeight="1" x14ac:dyDescent="0.2">
      <c r="A187" s="53">
        <v>324</v>
      </c>
      <c r="B187" s="85" t="s">
        <v>417</v>
      </c>
      <c r="C187" s="50" t="s">
        <v>418</v>
      </c>
      <c r="D187" s="242">
        <v>1546.94</v>
      </c>
      <c r="E187" s="242">
        <v>6396.67</v>
      </c>
      <c r="F187" s="52">
        <f t="shared" si="31"/>
        <v>413.50472545800096</v>
      </c>
    </row>
    <row r="188" spans="1:6" ht="12.75" customHeight="1" x14ac:dyDescent="0.2">
      <c r="A188" s="53">
        <v>329</v>
      </c>
      <c r="B188" s="85" t="s">
        <v>419</v>
      </c>
      <c r="C188" s="50" t="s">
        <v>420</v>
      </c>
      <c r="D188" s="51">
        <f t="shared" ref="D188:E188" si="43">SUM(D189:D195)</f>
        <v>78026.39</v>
      </c>
      <c r="E188" s="51">
        <f t="shared" si="43"/>
        <v>27082.33</v>
      </c>
      <c r="F188" s="52">
        <f t="shared" si="31"/>
        <v>34.709192620599268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5015</v>
      </c>
      <c r="E190" s="242">
        <v>5374.99</v>
      </c>
      <c r="F190" s="52">
        <f t="shared" si="31"/>
        <v>107.17826520438682</v>
      </c>
    </row>
    <row r="191" spans="1:6" ht="12.75" customHeight="1" x14ac:dyDescent="0.2">
      <c r="A191" s="53">
        <v>3293</v>
      </c>
      <c r="B191" s="85" t="s">
        <v>425</v>
      </c>
      <c r="C191" s="50" t="s">
        <v>426</v>
      </c>
      <c r="D191" s="242">
        <v>5116.1899999999996</v>
      </c>
      <c r="E191" s="242">
        <v>5376.47</v>
      </c>
      <c r="F191" s="52">
        <f t="shared" si="31"/>
        <v>105.08737947574272</v>
      </c>
    </row>
    <row r="192" spans="1:6" ht="12.75" customHeight="1" x14ac:dyDescent="0.2">
      <c r="A192" s="53">
        <v>3294</v>
      </c>
      <c r="B192" s="85" t="s">
        <v>427</v>
      </c>
      <c r="C192" s="50" t="s">
        <v>428</v>
      </c>
      <c r="D192" s="242">
        <v>343.75</v>
      </c>
      <c r="E192" s="242">
        <v>454.27</v>
      </c>
      <c r="F192" s="52">
        <f t="shared" si="31"/>
        <v>132.15127272727273</v>
      </c>
    </row>
    <row r="193" spans="1:6" ht="12.75" customHeight="1" x14ac:dyDescent="0.2">
      <c r="A193" s="53">
        <v>3295</v>
      </c>
      <c r="B193" s="85" t="s">
        <v>429</v>
      </c>
      <c r="C193" s="50" t="s">
        <v>430</v>
      </c>
      <c r="D193" s="242">
        <v>9809.9599999999991</v>
      </c>
      <c r="E193" s="242">
        <v>7755.27</v>
      </c>
      <c r="F193" s="52">
        <f t="shared" si="31"/>
        <v>79.055062405962929</v>
      </c>
    </row>
    <row r="194" spans="1:6" ht="12.75" customHeight="1" x14ac:dyDescent="0.2">
      <c r="A194" s="53" t="s">
        <v>431</v>
      </c>
      <c r="B194" s="85" t="s">
        <v>432</v>
      </c>
      <c r="C194" s="50" t="s">
        <v>431</v>
      </c>
      <c r="D194" s="242">
        <v>14465.96</v>
      </c>
      <c r="E194" s="242">
        <v>127.54</v>
      </c>
      <c r="F194" s="52">
        <f t="shared" si="31"/>
        <v>0.88165597029163634</v>
      </c>
    </row>
    <row r="195" spans="1:6" ht="12.75" customHeight="1" x14ac:dyDescent="0.2">
      <c r="A195" s="53">
        <v>3299</v>
      </c>
      <c r="B195" s="85" t="s">
        <v>433</v>
      </c>
      <c r="C195" s="50" t="s">
        <v>434</v>
      </c>
      <c r="D195" s="242">
        <v>43275.53</v>
      </c>
      <c r="E195" s="242">
        <v>7993.79</v>
      </c>
      <c r="F195" s="52">
        <f t="shared" si="31"/>
        <v>18.471847716249805</v>
      </c>
    </row>
    <row r="196" spans="1:6" ht="12.75" customHeight="1" x14ac:dyDescent="0.2">
      <c r="A196" s="53">
        <v>34</v>
      </c>
      <c r="B196" s="232" t="s">
        <v>435</v>
      </c>
      <c r="C196" s="50" t="s">
        <v>436</v>
      </c>
      <c r="D196" s="51">
        <f t="shared" ref="D196:E196" si="44">D197+D202+D210</f>
        <v>13147.45</v>
      </c>
      <c r="E196" s="51">
        <f t="shared" si="44"/>
        <v>1982.82</v>
      </c>
      <c r="F196" s="52">
        <f t="shared" si="31"/>
        <v>15.081403618192118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50.86</v>
      </c>
      <c r="E202" s="51">
        <f t="shared" si="46"/>
        <v>0</v>
      </c>
      <c r="F202" s="52">
        <f t="shared" si="31"/>
        <v>0</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50.86</v>
      </c>
      <c r="E208" s="242"/>
      <c r="F208" s="52">
        <f t="shared" si="31"/>
        <v>0</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13096.59</v>
      </c>
      <c r="E210" s="51">
        <f t="shared" si="47"/>
        <v>1982.82</v>
      </c>
      <c r="F210" s="52">
        <f t="shared" si="31"/>
        <v>15.139971549846182</v>
      </c>
    </row>
    <row r="211" spans="1:6" ht="12.75" customHeight="1" x14ac:dyDescent="0.2">
      <c r="A211" s="53">
        <v>3431</v>
      </c>
      <c r="B211" s="232" t="s">
        <v>465</v>
      </c>
      <c r="C211" s="50" t="s">
        <v>466</v>
      </c>
      <c r="D211" s="242">
        <v>1988.71</v>
      </c>
      <c r="E211" s="242">
        <v>1897.58</v>
      </c>
      <c r="F211" s="52">
        <f t="shared" si="31"/>
        <v>95.417632535663827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11107.88</v>
      </c>
      <c r="E213" s="242">
        <v>85.24</v>
      </c>
      <c r="F213" s="52">
        <f t="shared" si="31"/>
        <v>0.76738315502148025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29250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29250</v>
      </c>
      <c r="F259" s="52" t="str">
        <f t="shared" ref="F259:F262" si="67">IF(D259&lt;&gt;0,IF(E259/D259&gt;=100,"&gt;&gt;100",E259/D259*100),"-")</f>
        <v>-</v>
      </c>
    </row>
    <row r="260" spans="1:6" ht="12.75" customHeight="1" x14ac:dyDescent="0.2">
      <c r="A260" s="53">
        <v>3721</v>
      </c>
      <c r="B260" s="85" t="s">
        <v>559</v>
      </c>
      <c r="C260" s="50" t="s">
        <v>560</v>
      </c>
      <c r="D260" s="242"/>
      <c r="E260" s="242">
        <v>29250</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2795528.68</v>
      </c>
      <c r="E289" s="51">
        <f t="shared" si="79"/>
        <v>3066054.02</v>
      </c>
      <c r="F289" s="52">
        <f t="shared" si="76"/>
        <v>109.67707260295394</v>
      </c>
    </row>
    <row r="290" spans="1:6" ht="12.75" customHeight="1" x14ac:dyDescent="0.2">
      <c r="A290" s="53" t="s">
        <v>608</v>
      </c>
      <c r="B290" s="85" t="s">
        <v>619</v>
      </c>
      <c r="C290" s="50" t="s">
        <v>620</v>
      </c>
      <c r="D290" s="51">
        <f>IF(D6&gt;=D289,D6-D289,0)</f>
        <v>90355.479999999981</v>
      </c>
      <c r="E290" s="51">
        <f>IF(E6&gt;=E289,E6-E289,0)</f>
        <v>94903.449999999721</v>
      </c>
      <c r="F290" s="52">
        <f t="shared" si="76"/>
        <v>105.03341911304078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253859.20000000001</v>
      </c>
      <c r="E292" s="242">
        <v>288719.19</v>
      </c>
      <c r="F292" s="52">
        <f t="shared" si="76"/>
        <v>113.73201759085352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42555.53</v>
      </c>
      <c r="E294" s="242">
        <v>51575.69</v>
      </c>
      <c r="F294" s="52">
        <f t="shared" si="76"/>
        <v>121.19621116221559</v>
      </c>
    </row>
    <row r="295" spans="1:6" ht="12" x14ac:dyDescent="0.2">
      <c r="A295" s="53">
        <v>9661</v>
      </c>
      <c r="B295" s="85" t="s">
        <v>629</v>
      </c>
      <c r="C295" s="50" t="s">
        <v>630</v>
      </c>
      <c r="D295" s="242">
        <v>39271.22</v>
      </c>
      <c r="E295" s="242">
        <v>48466.59</v>
      </c>
      <c r="F295" s="52">
        <f t="shared" si="76"/>
        <v>123.41503523445412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616.5</v>
      </c>
      <c r="E298" s="51">
        <f t="shared" si="80"/>
        <v>276.51</v>
      </c>
      <c r="F298" s="52">
        <f t="shared" ref="F298:F418" si="81">IF(D298&lt;&gt;0,IF(E298/D298&gt;=100,"&gt;&gt;100",E298/D298*100),"-")</f>
        <v>44.851581508515814</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616.5</v>
      </c>
      <c r="E311" s="51">
        <f t="shared" si="85"/>
        <v>276.51</v>
      </c>
      <c r="F311" s="52">
        <f t="shared" si="81"/>
        <v>44.851581508515814</v>
      </c>
    </row>
    <row r="312" spans="1:6" ht="12.75" customHeight="1" x14ac:dyDescent="0.2">
      <c r="A312" s="53">
        <v>721</v>
      </c>
      <c r="B312" s="85" t="s">
        <v>662</v>
      </c>
      <c r="C312" s="50" t="s">
        <v>663</v>
      </c>
      <c r="D312" s="51">
        <f t="shared" ref="D312:E312" si="86">SUM(D313:D316)</f>
        <v>616.5</v>
      </c>
      <c r="E312" s="51">
        <f t="shared" si="86"/>
        <v>276.51</v>
      </c>
      <c r="F312" s="52">
        <f t="shared" si="81"/>
        <v>44.851581508515814</v>
      </c>
    </row>
    <row r="313" spans="1:6" ht="12.75" customHeight="1" x14ac:dyDescent="0.2">
      <c r="A313" s="53">
        <v>7211</v>
      </c>
      <c r="B313" s="85" t="s">
        <v>664</v>
      </c>
      <c r="C313" s="50" t="s">
        <v>665</v>
      </c>
      <c r="D313" s="242">
        <v>616.5</v>
      </c>
      <c r="E313" s="242">
        <v>276.51</v>
      </c>
      <c r="F313" s="52">
        <f t="shared" si="81"/>
        <v>44.851581508515814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85850.29</v>
      </c>
      <c r="E350" s="51">
        <f t="shared" si="95"/>
        <v>87033.06</v>
      </c>
      <c r="F350" s="52">
        <f t="shared" si="81"/>
        <v>101.37771229427415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85850.29</v>
      </c>
      <c r="E363" s="51">
        <f t="shared" si="99"/>
        <v>87033.06</v>
      </c>
      <c r="F363" s="52">
        <f t="shared" si="81"/>
        <v>101.37771229427415</v>
      </c>
    </row>
    <row r="364" spans="1:6" ht="12.75" customHeight="1" x14ac:dyDescent="0.2">
      <c r="A364" s="53">
        <v>421</v>
      </c>
      <c r="B364" s="85" t="s">
        <v>758</v>
      </c>
      <c r="C364" s="50" t="s">
        <v>759</v>
      </c>
      <c r="D364" s="51">
        <f t="shared" ref="D364:E364" si="100">SUM(D365:D368)</f>
        <v>43274.47</v>
      </c>
      <c r="E364" s="51">
        <f t="shared" si="100"/>
        <v>53986.38</v>
      </c>
      <c r="F364" s="52">
        <f t="shared" si="81"/>
        <v>124.75341696848048</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43274.47</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v>53986.38</v>
      </c>
      <c r="F368" s="52" t="str">
        <f t="shared" si="81"/>
        <v>-</v>
      </c>
    </row>
    <row r="369" spans="1:6" ht="12.75" customHeight="1" x14ac:dyDescent="0.2">
      <c r="A369" s="53">
        <v>422</v>
      </c>
      <c r="B369" s="85" t="s">
        <v>764</v>
      </c>
      <c r="C369" s="50" t="s">
        <v>765</v>
      </c>
      <c r="D369" s="51">
        <f t="shared" ref="D369:E369" si="101">SUM(D370:D377)</f>
        <v>22618.27</v>
      </c>
      <c r="E369" s="51">
        <f t="shared" si="101"/>
        <v>23316.97</v>
      </c>
      <c r="F369" s="52">
        <f t="shared" si="81"/>
        <v>103.08909567354179</v>
      </c>
    </row>
    <row r="370" spans="1:6" ht="12.75" customHeight="1" x14ac:dyDescent="0.2">
      <c r="A370" s="53">
        <v>4221</v>
      </c>
      <c r="B370" s="85" t="s">
        <v>674</v>
      </c>
      <c r="C370" s="50" t="s">
        <v>766</v>
      </c>
      <c r="D370" s="242">
        <v>11992.16</v>
      </c>
      <c r="E370" s="242">
        <v>15101.42</v>
      </c>
      <c r="F370" s="52">
        <f t="shared" si="81"/>
        <v>125.92743926031673</v>
      </c>
    </row>
    <row r="371" spans="1:6" ht="12.75" customHeight="1" x14ac:dyDescent="0.2">
      <c r="A371" s="53">
        <v>4222</v>
      </c>
      <c r="B371" s="85" t="s">
        <v>767</v>
      </c>
      <c r="C371" s="50" t="s">
        <v>768</v>
      </c>
      <c r="D371" s="242">
        <v>145.86000000000001</v>
      </c>
      <c r="E371" s="242">
        <v>226.84</v>
      </c>
      <c r="F371" s="52">
        <f t="shared" si="81"/>
        <v>155.51899081310845</v>
      </c>
    </row>
    <row r="372" spans="1:6" ht="12.75" customHeight="1" x14ac:dyDescent="0.2">
      <c r="A372" s="53">
        <v>4223</v>
      </c>
      <c r="B372" s="85" t="s">
        <v>678</v>
      </c>
      <c r="C372" s="50" t="s">
        <v>769</v>
      </c>
      <c r="D372" s="242">
        <v>995.44</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597.25</v>
      </c>
      <c r="E374" s="242">
        <v>1062.5</v>
      </c>
      <c r="F374" s="52">
        <f t="shared" si="81"/>
        <v>177.89870238593554</v>
      </c>
    </row>
    <row r="375" spans="1:6" ht="12.75" customHeight="1" x14ac:dyDescent="0.2">
      <c r="A375" s="53">
        <v>4226</v>
      </c>
      <c r="B375" s="85" t="s">
        <v>684</v>
      </c>
      <c r="C375" s="50" t="s">
        <v>772</v>
      </c>
      <c r="D375" s="242">
        <v>0</v>
      </c>
      <c r="E375" s="242">
        <v>991.55</v>
      </c>
      <c r="F375" s="52" t="str">
        <f t="shared" si="81"/>
        <v>-</v>
      </c>
    </row>
    <row r="376" spans="1:6" ht="12.75" customHeight="1" x14ac:dyDescent="0.2">
      <c r="A376" s="53">
        <v>4227</v>
      </c>
      <c r="B376" s="232" t="s">
        <v>686</v>
      </c>
      <c r="C376" s="50" t="s">
        <v>773</v>
      </c>
      <c r="D376" s="242">
        <v>8887.56</v>
      </c>
      <c r="E376" s="242">
        <v>5934.66</v>
      </c>
      <c r="F376" s="52">
        <f t="shared" si="81"/>
        <v>66.774907848723387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18567.79</v>
      </c>
      <c r="E378" s="51">
        <f t="shared" si="102"/>
        <v>0</v>
      </c>
      <c r="F378" s="52">
        <f t="shared" si="81"/>
        <v>0</v>
      </c>
    </row>
    <row r="379" spans="1:6" ht="12.75" customHeight="1" x14ac:dyDescent="0.2">
      <c r="A379" s="53">
        <v>4231</v>
      </c>
      <c r="B379" s="85" t="s">
        <v>692</v>
      </c>
      <c r="C379" s="50" t="s">
        <v>777</v>
      </c>
      <c r="D379" s="242">
        <v>18567.79</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1389.76</v>
      </c>
      <c r="E383" s="51">
        <f t="shared" si="103"/>
        <v>9729.7099999999991</v>
      </c>
      <c r="F383" s="52">
        <f t="shared" si="81"/>
        <v>700.10001726916869</v>
      </c>
    </row>
    <row r="384" spans="1:6" ht="12.75" customHeight="1" x14ac:dyDescent="0.2">
      <c r="A384" s="53">
        <v>4241</v>
      </c>
      <c r="B384" s="85" t="s">
        <v>783</v>
      </c>
      <c r="C384" s="50" t="s">
        <v>784</v>
      </c>
      <c r="D384" s="242">
        <v>1389.76</v>
      </c>
      <c r="E384" s="242">
        <v>1454.71</v>
      </c>
      <c r="F384" s="52">
        <f t="shared" si="81"/>
        <v>104.67346880036841</v>
      </c>
    </row>
    <row r="385" spans="1:6" ht="12.75" customHeight="1" x14ac:dyDescent="0.2">
      <c r="A385" s="53">
        <v>4242</v>
      </c>
      <c r="B385" s="85" t="s">
        <v>704</v>
      </c>
      <c r="C385" s="50" t="s">
        <v>785</v>
      </c>
      <c r="D385" s="242">
        <v>0</v>
      </c>
      <c r="E385" s="310">
        <v>8275</v>
      </c>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85233.79</v>
      </c>
      <c r="E408" s="51">
        <f t="shared" si="111"/>
        <v>86756.55</v>
      </c>
      <c r="F408" s="52">
        <f t="shared" si="81"/>
        <v>101.78656844896842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127640.42</v>
      </c>
      <c r="E410" s="242">
        <v>154447.92000000001</v>
      </c>
      <c r="F410" s="52">
        <f t="shared" si="81"/>
        <v>121.0023595973752</v>
      </c>
    </row>
    <row r="411" spans="1:6" ht="12.75" customHeight="1" x14ac:dyDescent="0.2">
      <c r="A411" s="53">
        <v>97</v>
      </c>
      <c r="B411" s="85" t="s">
        <v>827</v>
      </c>
      <c r="C411" s="50" t="s">
        <v>828</v>
      </c>
      <c r="D411" s="242">
        <v>1332.47</v>
      </c>
      <c r="E411" s="242">
        <v>647.9</v>
      </c>
      <c r="F411" s="52">
        <f t="shared" si="81"/>
        <v>48.623984029659198</v>
      </c>
    </row>
    <row r="412" spans="1:6" ht="12.75" customHeight="1" x14ac:dyDescent="0.2">
      <c r="A412" s="53" t="s">
        <v>608</v>
      </c>
      <c r="B412" s="85" t="s">
        <v>829</v>
      </c>
      <c r="C412" s="50" t="s">
        <v>830</v>
      </c>
      <c r="D412" s="51">
        <f>D6+D298</f>
        <v>2886500.66</v>
      </c>
      <c r="E412" s="51">
        <f>E6+E298</f>
        <v>3161233.9799999995</v>
      </c>
      <c r="F412" s="52">
        <f t="shared" si="81"/>
        <v>109.51786790861151</v>
      </c>
    </row>
    <row r="413" spans="1:6" ht="12.75" customHeight="1" x14ac:dyDescent="0.2">
      <c r="A413" s="53" t="s">
        <v>608</v>
      </c>
      <c r="B413" s="85" t="s">
        <v>831</v>
      </c>
      <c r="C413" s="50" t="s">
        <v>832</v>
      </c>
      <c r="D413" s="51">
        <f t="shared" ref="D413:E413" si="112">D289+D350</f>
        <v>2881378.97</v>
      </c>
      <c r="E413" s="51">
        <f t="shared" si="112"/>
        <v>3153087.08</v>
      </c>
      <c r="F413" s="52">
        <f t="shared" si="81"/>
        <v>109.42979430435697</v>
      </c>
    </row>
    <row r="414" spans="1:6" ht="12.75" customHeight="1" x14ac:dyDescent="0.2">
      <c r="A414" s="53" t="s">
        <v>608</v>
      </c>
      <c r="B414" s="85" t="s">
        <v>833</v>
      </c>
      <c r="C414" s="50" t="s">
        <v>834</v>
      </c>
      <c r="D414" s="51">
        <f t="shared" ref="D414:E414" si="113">IF(D412&gt;=D413,D412-D413,0)</f>
        <v>5121.6899999999441</v>
      </c>
      <c r="E414" s="51">
        <f t="shared" si="113"/>
        <v>8146.8999999994412</v>
      </c>
      <c r="F414" s="52">
        <f t="shared" si="81"/>
        <v>159.06663620796124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126218.78000000001</v>
      </c>
      <c r="E416" s="51">
        <f t="shared" si="115"/>
        <v>134271.26999999999</v>
      </c>
      <c r="F416" s="52">
        <f t="shared" si="81"/>
        <v>106.37978754033273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43888</v>
      </c>
      <c r="E418" s="62">
        <f t="shared" si="117"/>
        <v>52223.590000000004</v>
      </c>
      <c r="F418" s="57">
        <f t="shared" si="81"/>
        <v>118.99286820998907</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2594.11</v>
      </c>
      <c r="E528" s="51">
        <f t="shared" si="148"/>
        <v>0</v>
      </c>
      <c r="F528" s="52">
        <f t="shared" si="119"/>
        <v>0</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2594.11</v>
      </c>
      <c r="E593" s="51">
        <f t="shared" si="167"/>
        <v>0</v>
      </c>
      <c r="F593" s="52">
        <f t="shared" si="119"/>
        <v>0</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2594.11</v>
      </c>
      <c r="E612" s="51">
        <f t="shared" si="172"/>
        <v>0</v>
      </c>
      <c r="F612" s="52">
        <f t="shared" si="119"/>
        <v>0</v>
      </c>
    </row>
    <row r="613" spans="1:6" ht="22.8" x14ac:dyDescent="0.2">
      <c r="A613" s="53">
        <v>5453</v>
      </c>
      <c r="B613" s="232" t="s">
        <v>1223</v>
      </c>
      <c r="C613" s="50" t="s">
        <v>1224</v>
      </c>
      <c r="D613" s="242">
        <v>2594.11</v>
      </c>
      <c r="E613" s="242"/>
      <c r="F613" s="52">
        <f t="shared" si="119"/>
        <v>0</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2594.11</v>
      </c>
      <c r="E636" s="51">
        <f t="shared" si="179"/>
        <v>0</v>
      </c>
      <c r="F636" s="52">
        <f t="shared" si="119"/>
        <v>0</v>
      </c>
    </row>
    <row r="637" spans="1:6" ht="12.75" customHeight="1" x14ac:dyDescent="0.2">
      <c r="A637" s="53">
        <v>92213</v>
      </c>
      <c r="B637" s="85" t="s">
        <v>1271</v>
      </c>
      <c r="C637" s="50" t="s">
        <v>1272</v>
      </c>
      <c r="D637" s="242">
        <v>1893.47</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2886500.66</v>
      </c>
      <c r="E639" s="51">
        <f t="shared" si="180"/>
        <v>3161233.9799999995</v>
      </c>
      <c r="F639" s="52">
        <f t="shared" si="119"/>
        <v>109.51786790861151</v>
      </c>
    </row>
    <row r="640" spans="1:6" ht="12.75" customHeight="1" x14ac:dyDescent="0.2">
      <c r="A640" s="53" t="s">
        <v>608</v>
      </c>
      <c r="B640" s="85" t="s">
        <v>1277</v>
      </c>
      <c r="C640" s="50" t="s">
        <v>1278</v>
      </c>
      <c r="D640" s="51">
        <f t="shared" ref="D640:E640" si="181">D413+D528</f>
        <v>2883973.08</v>
      </c>
      <c r="E640" s="51">
        <f t="shared" si="181"/>
        <v>3153087.08</v>
      </c>
      <c r="F640" s="52">
        <f t="shared" si="119"/>
        <v>109.33136310689835</v>
      </c>
    </row>
    <row r="641" spans="1:6" ht="12.75" customHeight="1" x14ac:dyDescent="0.2">
      <c r="A641" s="53" t="s">
        <v>608</v>
      </c>
      <c r="B641" s="85" t="s">
        <v>1279</v>
      </c>
      <c r="C641" s="50" t="s">
        <v>1280</v>
      </c>
      <c r="D641" s="51">
        <f t="shared" ref="D641:E641" si="182">IF(D639&gt;=D640,D639-D640,0)</f>
        <v>2527.5800000000745</v>
      </c>
      <c r="E641" s="51">
        <f t="shared" si="182"/>
        <v>8146.8999999994412</v>
      </c>
      <c r="F641" s="52">
        <f t="shared" si="119"/>
        <v>322.32016395125777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128112.25000000001</v>
      </c>
      <c r="E643" s="51">
        <f t="shared" si="184"/>
        <v>134271.26999999999</v>
      </c>
      <c r="F643" s="52">
        <f t="shared" si="119"/>
        <v>104.80751840670972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130639.83000000009</v>
      </c>
      <c r="E645" s="51">
        <f t="shared" si="186"/>
        <v>142418.16999999943</v>
      </c>
      <c r="F645" s="52">
        <f t="shared" si="119"/>
        <v>109.01588742116346</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193886.4</v>
      </c>
      <c r="E647" s="243">
        <v>246692.68</v>
      </c>
      <c r="F647" s="57">
        <f t="shared" si="119"/>
        <v>127.23568027463506</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170675.19</v>
      </c>
      <c r="E649" s="242">
        <v>164937.16</v>
      </c>
      <c r="F649" s="52">
        <f t="shared" ref="F649:F724" si="188">IF(D649&lt;&gt;0,IF(E649/D649&gt;=100,"&gt;&gt;100",E649/D649*100),"-")</f>
        <v>96.638040947837823</v>
      </c>
    </row>
    <row r="650" spans="1:6" ht="12.75" customHeight="1" x14ac:dyDescent="0.2">
      <c r="A650" s="53" t="s">
        <v>1296</v>
      </c>
      <c r="B650" s="85" t="s">
        <v>1297</v>
      </c>
      <c r="C650" s="50" t="s">
        <v>1296</v>
      </c>
      <c r="D650" s="242">
        <v>823979.8</v>
      </c>
      <c r="E650" s="242">
        <v>864052.7</v>
      </c>
      <c r="F650" s="52">
        <f t="shared" si="188"/>
        <v>104.86333524195616</v>
      </c>
    </row>
    <row r="651" spans="1:6" ht="12.75" customHeight="1" x14ac:dyDescent="0.2">
      <c r="A651" s="53" t="s">
        <v>1298</v>
      </c>
      <c r="B651" s="85" t="s">
        <v>1299</v>
      </c>
      <c r="C651" s="50" t="s">
        <v>1298</v>
      </c>
      <c r="D651" s="242">
        <v>829717.83</v>
      </c>
      <c r="E651" s="242">
        <v>810295.09</v>
      </c>
      <c r="F651" s="52">
        <f t="shared" si="188"/>
        <v>97.659115027093009</v>
      </c>
    </row>
    <row r="652" spans="1:6" ht="22.8" x14ac:dyDescent="0.2">
      <c r="A652" s="53">
        <v>11</v>
      </c>
      <c r="B652" s="85" t="s">
        <v>1300</v>
      </c>
      <c r="C652" s="50" t="s">
        <v>1301</v>
      </c>
      <c r="D652" s="51">
        <f t="shared" ref="D652:E652" si="189">+D649+D650-D651</f>
        <v>164937.16000000003</v>
      </c>
      <c r="E652" s="51">
        <f t="shared" si="189"/>
        <v>218694.77000000002</v>
      </c>
      <c r="F652" s="52">
        <f t="shared" si="188"/>
        <v>132.59278260884327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126</v>
      </c>
      <c r="E654" s="262">
        <v>128</v>
      </c>
      <c r="F654" s="52">
        <f t="shared" si="188"/>
        <v>101.58730158730158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106</v>
      </c>
      <c r="E656" s="262">
        <v>113</v>
      </c>
      <c r="F656" s="52">
        <f t="shared" si="188"/>
        <v>106.60377358490567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0</v>
      </c>
      <c r="E675" s="242"/>
      <c r="F675" s="52" t="str">
        <f t="shared" si="188"/>
        <v>-</v>
      </c>
    </row>
    <row r="676" spans="1:6" ht="22.8" x14ac:dyDescent="0.2">
      <c r="A676" s="53">
        <v>63613</v>
      </c>
      <c r="B676" s="232" t="s">
        <v>1349</v>
      </c>
      <c r="C676" s="50" t="s">
        <v>1350</v>
      </c>
      <c r="D676" s="242">
        <v>2299692.4</v>
      </c>
      <c r="E676" s="242">
        <v>2509301.5499999998</v>
      </c>
      <c r="F676" s="52">
        <f t="shared" si="188"/>
        <v>109.11466029108936</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1355.48</v>
      </c>
      <c r="E678" s="242">
        <v>797</v>
      </c>
      <c r="F678" s="52">
        <f t="shared" si="188"/>
        <v>58.798359252810819</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35907.660000000003</v>
      </c>
      <c r="E694" s="242">
        <v>44677.95</v>
      </c>
      <c r="F694" s="52">
        <f t="shared" si="188"/>
        <v>124.42456567762976</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66100.710000000006</v>
      </c>
      <c r="E710" s="242">
        <v>66769.509999999995</v>
      </c>
      <c r="F710" s="52">
        <f t="shared" si="188"/>
        <v>101.01178943463691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11656.15</v>
      </c>
      <c r="E716" s="242">
        <v>12075.52</v>
      </c>
      <c r="F716" s="52">
        <f t="shared" si="188"/>
        <v>103.5978431986548</v>
      </c>
    </row>
    <row r="717" spans="1:6" ht="12.75" customHeight="1" x14ac:dyDescent="0.2">
      <c r="A717" s="53">
        <v>31215</v>
      </c>
      <c r="B717" s="85" t="s">
        <v>1413</v>
      </c>
      <c r="C717" s="50" t="s">
        <v>1414</v>
      </c>
      <c r="D717" s="242">
        <v>6016.53</v>
      </c>
      <c r="E717" s="242">
        <v>2338.11</v>
      </c>
      <c r="F717" s="52">
        <f t="shared" si="188"/>
        <v>38.861436741776409</v>
      </c>
    </row>
    <row r="718" spans="1:6" ht="12.75" customHeight="1" x14ac:dyDescent="0.2">
      <c r="A718" s="53">
        <v>32121</v>
      </c>
      <c r="B718" s="85" t="s">
        <v>1415</v>
      </c>
      <c r="C718" s="50" t="s">
        <v>1416</v>
      </c>
      <c r="D718" s="242">
        <v>74790.460000000006</v>
      </c>
      <c r="E718" s="242">
        <v>77124.77</v>
      </c>
      <c r="F718" s="52">
        <f t="shared" si="188"/>
        <v>103.12113336380067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10812.59</v>
      </c>
      <c r="E720" s="242">
        <v>219</v>
      </c>
      <c r="F720" s="52">
        <f t="shared" si="188"/>
        <v>2.0254166670520197</v>
      </c>
    </row>
    <row r="721" spans="1:6" ht="12.75" customHeight="1" x14ac:dyDescent="0.2">
      <c r="A721" s="53" t="s">
        <v>1421</v>
      </c>
      <c r="B721" s="85" t="s">
        <v>1422</v>
      </c>
      <c r="C721" s="50" t="s">
        <v>1421</v>
      </c>
      <c r="D721" s="242">
        <v>2394.6799999999998</v>
      </c>
      <c r="E721" s="242"/>
      <c r="F721" s="52">
        <f t="shared" si="188"/>
        <v>0</v>
      </c>
    </row>
    <row r="722" spans="1:6" ht="12.75" customHeight="1" x14ac:dyDescent="0.2">
      <c r="A722" s="53" t="s">
        <v>1423</v>
      </c>
      <c r="B722" s="85" t="s">
        <v>1424</v>
      </c>
      <c r="C722" s="50" t="s">
        <v>1423</v>
      </c>
      <c r="D722" s="242">
        <v>11463.95</v>
      </c>
      <c r="E722" s="242">
        <v>10776.27</v>
      </c>
      <c r="F722" s="52">
        <f t="shared" si="188"/>
        <v>94.001369510509022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128.56</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50.86</v>
      </c>
      <c r="E748" s="242"/>
      <c r="F748" s="52">
        <f t="shared" si="190"/>
        <v>0</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29250</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2594.11</v>
      </c>
      <c r="E965" s="242"/>
      <c r="F965" s="52">
        <f t="shared" si="190"/>
        <v>0</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3" workbookViewId="0">
      <selection activeCell="E231" sqref="E23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7523388.3800000018</v>
      </c>
      <c r="E6" s="229">
        <f t="shared" si="0"/>
        <v>8127765.8000000007</v>
      </c>
      <c r="F6" s="230">
        <f t="shared" ref="F6:F260" si="1">IF(D6&gt;0,IF(E6/D6&gt;=100,"&gt;&gt;100",E6/D6*100),"-")</f>
        <v>108.03331410626976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7084758.9300000016</v>
      </c>
      <c r="E7" s="104">
        <f t="shared" si="2"/>
        <v>7596391.5700000003</v>
      </c>
      <c r="F7" s="93">
        <f t="shared" si="1"/>
        <v>107.22159561186366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1511237.81</v>
      </c>
      <c r="E8" s="104">
        <f>E9+E10-E11</f>
        <v>1511237.81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1511237.81</v>
      </c>
      <c r="E9" s="247">
        <v>1511237.81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5570440.0400000019</v>
      </c>
      <c r="E12" s="104">
        <f t="shared" si="3"/>
        <v>6081814.4900000012</v>
      </c>
      <c r="F12" s="93">
        <f t="shared" si="1"/>
        <v>109.18014459051604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5259537.7300000004</v>
      </c>
      <c r="E13" s="104">
        <f t="shared" si="4"/>
        <v>5710879.7200000007</v>
      </c>
      <c r="F13" s="93">
        <f t="shared" si="1"/>
        <v>108.58140036576943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7652210.2800000003</v>
      </c>
      <c r="E15" s="247">
        <v>8180301.6900000004</v>
      </c>
      <c r="F15" s="93">
        <f t="shared" si="1"/>
        <v>106.90116176472873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53986.38</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2392672.5499999998</v>
      </c>
      <c r="E18" s="247">
        <v>2523408.35</v>
      </c>
      <c r="F18" s="93">
        <f t="shared" si="1"/>
        <v>105.46400718309744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111701.19000000006</v>
      </c>
      <c r="E19" s="104">
        <f t="shared" si="5"/>
        <v>173398.25999999989</v>
      </c>
      <c r="F19" s="93">
        <f t="shared" si="1"/>
        <v>155.23403107880927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301957.31</v>
      </c>
      <c r="E20" s="247">
        <v>311677.07</v>
      </c>
      <c r="F20" s="93">
        <f t="shared" si="1"/>
        <v>103.21891859481727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41357.089999999997</v>
      </c>
      <c r="E21" s="247">
        <v>22334.23</v>
      </c>
      <c r="F21" s="93">
        <f t="shared" si="1"/>
        <v>54.003388536282415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103246.77</v>
      </c>
      <c r="E22" s="247">
        <v>102628.29</v>
      </c>
      <c r="F22" s="93">
        <f t="shared" si="1"/>
        <v>99.400969153804994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74647.86</v>
      </c>
      <c r="E24" s="247">
        <v>75710.350000000006</v>
      </c>
      <c r="F24" s="93">
        <f t="shared" si="1"/>
        <v>101.42333618137212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87378.39</v>
      </c>
      <c r="E25" s="247">
        <v>89693.83</v>
      </c>
      <c r="F25" s="93">
        <f t="shared" si="1"/>
        <v>102.64990004965759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532746.67000000004</v>
      </c>
      <c r="E26" s="247">
        <v>545581.14</v>
      </c>
      <c r="F26" s="93">
        <f t="shared" si="1"/>
        <v>102.40911313439088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1029632.9</v>
      </c>
      <c r="E28" s="247">
        <v>974226.65</v>
      </c>
      <c r="F28" s="93">
        <f t="shared" si="1"/>
        <v>94.618834538018362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30990.940000000002</v>
      </c>
      <c r="E29" s="104">
        <f t="shared" si="6"/>
        <v>23378.650000000009</v>
      </c>
      <c r="F29" s="93">
        <f t="shared" si="1"/>
        <v>75.437047085374004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124261.58</v>
      </c>
      <c r="E30" s="247">
        <v>124261.58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93270.64</v>
      </c>
      <c r="E34" s="247">
        <v>100882.93</v>
      </c>
      <c r="F34" s="93">
        <f t="shared" si="1"/>
        <v>108.16150720097986</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166086.53</v>
      </c>
      <c r="E35" s="104">
        <f t="shared" si="7"/>
        <v>174157.86000000002</v>
      </c>
      <c r="F35" s="93">
        <f t="shared" si="1"/>
        <v>104.85971378895087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115375.83</v>
      </c>
      <c r="E36" s="247">
        <v>116830.55</v>
      </c>
      <c r="F36" s="93">
        <f t="shared" si="1"/>
        <v>101.26085333470624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56598.2</v>
      </c>
      <c r="E37" s="247">
        <v>64873.21</v>
      </c>
      <c r="F37" s="93">
        <f t="shared" si="1"/>
        <v>114.620623977441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5887.5</v>
      </c>
      <c r="E40" s="247">
        <v>7545.9</v>
      </c>
      <c r="F40" s="93">
        <f t="shared" si="1"/>
        <v>128.16815286624202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2123.6499999999942</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39489.129999999997</v>
      </c>
      <c r="E47" s="247">
        <v>35475.440000000002</v>
      </c>
      <c r="F47" s="93">
        <f t="shared" si="1"/>
        <v>89.835962453465058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37365.480000000003</v>
      </c>
      <c r="E50" s="247">
        <v>35475.440000000002</v>
      </c>
      <c r="F50" s="93">
        <f t="shared" si="1"/>
        <v>94.941748373097298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81138.59</v>
      </c>
      <c r="E54" s="247">
        <v>84380.75</v>
      </c>
      <c r="F54" s="93">
        <f t="shared" si="1"/>
        <v>103.99582985112264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81138.59</v>
      </c>
      <c r="E55" s="247">
        <v>84380.75</v>
      </c>
      <c r="F55" s="93">
        <f t="shared" si="1"/>
        <v>103.99582985112264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3081.08</v>
      </c>
      <c r="E63" s="104">
        <f t="shared" si="12"/>
        <v>3339.27</v>
      </c>
      <c r="F63" s="93">
        <f t="shared" si="1"/>
        <v>108.37985381749257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3081.08</v>
      </c>
      <c r="E64" s="247">
        <v>3339.27</v>
      </c>
      <c r="F64" s="93">
        <f t="shared" si="1"/>
        <v>108.37985381749257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438629.45</v>
      </c>
      <c r="E68" s="104">
        <f t="shared" si="13"/>
        <v>531374.23</v>
      </c>
      <c r="F68" s="93">
        <f t="shared" si="1"/>
        <v>121.14422093637351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164937.16</v>
      </c>
      <c r="E69" s="104">
        <f t="shared" si="14"/>
        <v>218694.77</v>
      </c>
      <c r="F69" s="93">
        <f t="shared" si="1"/>
        <v>132.59278260884327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164937.16</v>
      </c>
      <c r="E70" s="104">
        <f t="shared" si="15"/>
        <v>218694.77</v>
      </c>
      <c r="F70" s="93">
        <f t="shared" si="1"/>
        <v>132.59278260884327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164937.16</v>
      </c>
      <c r="E72" s="247">
        <v>218694.77</v>
      </c>
      <c r="F72" s="93">
        <f t="shared" si="1"/>
        <v>132.59278260884327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35917.9</v>
      </c>
      <c r="E78" s="104">
        <f>E79+SUM(E82:E84)-E85+E86</f>
        <v>33369.17</v>
      </c>
      <c r="F78" s="93">
        <f t="shared" si="1"/>
        <v>92.904011648787915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35917.9</v>
      </c>
      <c r="E86" s="247">
        <v>33369.17</v>
      </c>
      <c r="F86" s="93">
        <f t="shared" si="1"/>
        <v>92.904011648787915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322.01</v>
      </c>
      <c r="E118" s="104">
        <f t="shared" si="20"/>
        <v>322.01</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322.01</v>
      </c>
      <c r="E119" s="104">
        <f t="shared" si="21"/>
        <v>322.01</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322.01</v>
      </c>
      <c r="E123" s="247">
        <v>322.01</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42555.53</v>
      </c>
      <c r="E146" s="104">
        <f t="shared" si="26"/>
        <v>31969.710000000003</v>
      </c>
      <c r="F146" s="93">
        <f t="shared" si="1"/>
        <v>75.124690022659806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48541.61</v>
      </c>
      <c r="E160" s="247">
        <v>51575.69</v>
      </c>
      <c r="F160" s="93">
        <f t="shared" si="1"/>
        <v>106.25047253274047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5986.08</v>
      </c>
      <c r="E163" s="247">
        <v>19605.98</v>
      </c>
      <c r="F163" s="93">
        <f t="shared" si="1"/>
        <v>327.52619410365378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1010.45</v>
      </c>
      <c r="E164" s="104">
        <f t="shared" si="28"/>
        <v>325.89</v>
      </c>
      <c r="F164" s="93">
        <f t="shared" si="1"/>
        <v>32.251966945420349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1010.45</v>
      </c>
      <c r="E166" s="247">
        <v>325.89</v>
      </c>
      <c r="F166" s="93">
        <f t="shared" si="1"/>
        <v>32.251966945420349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193886.4</v>
      </c>
      <c r="E170" s="104">
        <f t="shared" si="29"/>
        <v>246692.68</v>
      </c>
      <c r="F170" s="93">
        <f t="shared" si="1"/>
        <v>127.23568027463506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193886.4</v>
      </c>
      <c r="E173" s="247">
        <v>246692.68</v>
      </c>
      <c r="F173" s="93">
        <f t="shared" si="1"/>
        <v>127.23568027463506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7523388.3800000008</v>
      </c>
      <c r="E175" s="104">
        <f t="shared" si="30"/>
        <v>8127765.7999999989</v>
      </c>
      <c r="F175" s="93">
        <f t="shared" si="1"/>
        <v>108.03331410626973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260253.87</v>
      </c>
      <c r="E176" s="104">
        <f t="shared" si="31"/>
        <v>356287.43999999994</v>
      </c>
      <c r="F176" s="93">
        <f t="shared" si="1"/>
        <v>136.89995849053079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260253.87</v>
      </c>
      <c r="E177" s="104">
        <f t="shared" si="32"/>
        <v>305277.16999999993</v>
      </c>
      <c r="F177" s="93">
        <f t="shared" si="1"/>
        <v>117.29976195935143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192885.58</v>
      </c>
      <c r="E178" s="247">
        <v>245216.86</v>
      </c>
      <c r="F178" s="93">
        <f t="shared" si="1"/>
        <v>127.13073730032075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29824.26</v>
      </c>
      <c r="E179" s="247">
        <v>25806.47</v>
      </c>
      <c r="F179" s="93">
        <f t="shared" si="1"/>
        <v>86.528450328692159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200.93</v>
      </c>
      <c r="E180" s="104">
        <f t="shared" si="33"/>
        <v>33.409999999999997</v>
      </c>
      <c r="F180" s="93">
        <f t="shared" si="1"/>
        <v>16.627681282038516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200.93</v>
      </c>
      <c r="E183" s="247">
        <v>33.409999999999997</v>
      </c>
      <c r="F183" s="93">
        <f t="shared" si="1"/>
        <v>16.627681282038516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37343.1</v>
      </c>
      <c r="E188" s="247">
        <v>34220.43</v>
      </c>
      <c r="F188" s="93">
        <f t="shared" si="1"/>
        <v>91.637892944078033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51010.27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7263134.5100000007</v>
      </c>
      <c r="E237" s="104">
        <f t="shared" si="41"/>
        <v>7771478.3599999994</v>
      </c>
      <c r="F237" s="93">
        <f t="shared" si="1"/>
        <v>106.99895959933143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7088606.6900000004</v>
      </c>
      <c r="E238" s="104">
        <f t="shared" si="42"/>
        <v>7596498.1099999994</v>
      </c>
      <c r="F238" s="93">
        <f t="shared" si="1"/>
        <v>107.16489773253308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7088606.6900000004</v>
      </c>
      <c r="E239" s="104">
        <f t="shared" si="43"/>
        <v>7596498.1099999994</v>
      </c>
      <c r="F239" s="93">
        <f t="shared" si="1"/>
        <v>107.16489773253308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4609449.82</v>
      </c>
      <c r="E240" s="247">
        <v>5015762.96</v>
      </c>
      <c r="F240" s="93">
        <f t="shared" si="1"/>
        <v>108.81478605618055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2479156.87</v>
      </c>
      <c r="E241" s="247">
        <v>2580735.15</v>
      </c>
      <c r="F241" s="93">
        <f t="shared" si="1"/>
        <v>104.09729135050658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130639.82999999999</v>
      </c>
      <c r="E245" s="104">
        <f t="shared" si="45"/>
        <v>142418.17000000001</v>
      </c>
      <c r="F245" s="93">
        <f t="shared" si="1"/>
        <v>109.015887421164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285087.75</v>
      </c>
      <c r="E246" s="104">
        <f t="shared" si="46"/>
        <v>296866.09000000003</v>
      </c>
      <c r="F246" s="93">
        <f t="shared" si="1"/>
        <v>104.13147881660998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285087.75</v>
      </c>
      <c r="E247" s="247">
        <v>296866.09000000003</v>
      </c>
      <c r="F247" s="93">
        <f t="shared" si="1"/>
        <v>104.13147881660998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154447.92000000001</v>
      </c>
      <c r="E250" s="104">
        <f t="shared" si="47"/>
        <v>154447.92000000001</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154447.92000000001</v>
      </c>
      <c r="E252" s="247">
        <v>154447.92000000001</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55.52</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42555.53</v>
      </c>
      <c r="E255" s="247">
        <v>31969.7</v>
      </c>
      <c r="F255" s="93">
        <f t="shared" si="1"/>
        <v>75.124666523951177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1332.46</v>
      </c>
      <c r="E256" s="247">
        <v>647.9</v>
      </c>
      <c r="F256" s="93">
        <f t="shared" si="1"/>
        <v>48.624348948561305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45666.97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45666.97</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37671.35</v>
      </c>
      <c r="E264" s="247">
        <v>46709.02</v>
      </c>
      <c r="F264" s="93">
        <f t="shared" si="50"/>
        <v>123.99083122850654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10870.26</v>
      </c>
      <c r="E265" s="247">
        <v>4866.67</v>
      </c>
      <c r="F265" s="93">
        <f t="shared" si="50"/>
        <v>44.770502269494934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1010.45</v>
      </c>
      <c r="E267" s="247">
        <v>325.89</v>
      </c>
      <c r="F267" s="93">
        <f t="shared" si="50"/>
        <v>32.251966945420349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35917.9</v>
      </c>
      <c r="E268" s="247">
        <v>33369.17</v>
      </c>
      <c r="F268" s="93">
        <f t="shared" si="50"/>
        <v>92.904011648787915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35927.65</v>
      </c>
      <c r="E287" s="247">
        <v>35489.4</v>
      </c>
      <c r="F287" s="93">
        <f t="shared" si="50"/>
        <v>98.780187404408579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224326.22</v>
      </c>
      <c r="E288" s="247">
        <v>269787.77</v>
      </c>
      <c r="F288" s="93">
        <f t="shared" si="50"/>
        <v>120.26582091027969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51010.27</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1" sqref="E11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2881378.97</v>
      </c>
      <c r="E114" s="81">
        <f t="shared" si="22"/>
        <v>3153087.08</v>
      </c>
      <c r="F114" s="63">
        <f t="shared" si="1"/>
        <v>109.42979430435697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2806810.79</v>
      </c>
      <c r="E118" s="81">
        <f t="shared" si="24"/>
        <v>2995432.73</v>
      </c>
      <c r="F118" s="63">
        <f t="shared" si="1"/>
        <v>106.72015159240568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2806810.79</v>
      </c>
      <c r="E120" s="249">
        <v>2995432.73</v>
      </c>
      <c r="F120" s="63">
        <f t="shared" si="1"/>
        <v>106.72015159240568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74568.179999999993</v>
      </c>
      <c r="E126" s="249">
        <v>157654.35</v>
      </c>
      <c r="F126" s="63">
        <f t="shared" si="1"/>
        <v>211.4230895805691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2881378.97</v>
      </c>
      <c r="E141" s="106">
        <f t="shared" si="28"/>
        <v>3153087.08</v>
      </c>
      <c r="F141" s="82">
        <f t="shared" si="1"/>
        <v>109.42979430435697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19" sqref="E1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8510.67</v>
      </c>
      <c r="E5" s="107">
        <f t="shared" si="0"/>
        <v>8510.67</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8510.67</v>
      </c>
      <c r="E22" s="108">
        <f t="shared" si="3"/>
        <v>8510.67</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8510.67</v>
      </c>
      <c r="E23" s="108">
        <f t="shared" si="4"/>
        <v>8510.67</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2565.19</v>
      </c>
      <c r="E25" s="250">
        <v>2565.19</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5945.48</v>
      </c>
      <c r="E27" s="250">
        <v>5945.48</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67" workbookViewId="0">
      <selection activeCell="D105" sqref="D10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260253.94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3014942.2900000005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2927909.2300000004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2508943.5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397883.28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21082.45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87033.06</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2918908.79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2882886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2456612.2400000002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401901.09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167.53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24205.14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36022.79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356287.44000000041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35489.4</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35489.4</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2467.0099999999998</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1626.17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649.80999999999995</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89.79</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101.24</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33022.39</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33022.39</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320798.04000000004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269787.77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51010.27</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97"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19191</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3318</v>
      </c>
      <c r="B1" s="384"/>
      <c r="C1" s="384"/>
    </row>
    <row r="2" spans="1:17" ht="33" customHeight="1" x14ac:dyDescent="0.25">
      <c r="A2" s="385" t="s">
        <v>3319</v>
      </c>
      <c r="B2" s="386"/>
      <c r="C2" s="378"/>
      <c r="D2" s="4"/>
      <c r="E2" s="4"/>
      <c r="F2" s="4"/>
      <c r="G2" s="4"/>
      <c r="H2" s="4"/>
      <c r="I2" s="4"/>
      <c r="J2" s="4"/>
      <c r="K2" s="4"/>
      <c r="L2" s="4"/>
      <c r="M2" s="4"/>
      <c r="N2" s="4"/>
      <c r="O2" s="4"/>
      <c r="P2" s="4"/>
      <c r="Q2" s="4"/>
    </row>
    <row r="3" spans="1:17" ht="18.75" customHeight="1" x14ac:dyDescent="0.25">
      <c r="A3" s="304" t="s">
        <v>3320</v>
      </c>
      <c r="B3" s="387" t="s">
        <v>3321</v>
      </c>
      <c r="C3" s="378"/>
      <c r="D3" s="4"/>
      <c r="E3" s="4"/>
      <c r="F3" s="4"/>
      <c r="G3" s="4"/>
      <c r="H3" s="4"/>
      <c r="I3" s="4"/>
      <c r="J3" s="4"/>
      <c r="K3" s="4"/>
      <c r="L3" s="4"/>
      <c r="M3" s="4"/>
      <c r="N3" s="4"/>
      <c r="O3" s="4"/>
      <c r="P3" s="4"/>
      <c r="Q3" s="4"/>
    </row>
    <row r="4" spans="1:17" ht="37.5" hidden="1" customHeight="1" x14ac:dyDescent="0.25">
      <c r="A4" s="305" t="s">
        <v>3322</v>
      </c>
      <c r="B4" s="377" t="s">
        <v>3323</v>
      </c>
      <c r="C4" s="378"/>
      <c r="D4" s="4"/>
      <c r="E4" s="4"/>
      <c r="F4" s="4"/>
      <c r="G4" s="4"/>
      <c r="H4" s="4"/>
      <c r="I4" s="4"/>
      <c r="J4" s="4"/>
      <c r="K4" s="4"/>
      <c r="L4" s="4"/>
      <c r="M4" s="4"/>
      <c r="N4" s="4"/>
      <c r="O4" s="4"/>
      <c r="P4" s="4"/>
      <c r="Q4" s="4"/>
    </row>
    <row r="5" spans="1:17" ht="48" hidden="1" customHeight="1" x14ac:dyDescent="0.25">
      <c r="A5" s="305" t="s">
        <v>3322</v>
      </c>
      <c r="B5" s="377" t="s">
        <v>3324</v>
      </c>
      <c r="C5" s="378"/>
      <c r="D5" s="4"/>
      <c r="E5" s="4"/>
      <c r="F5" s="4"/>
      <c r="G5" s="4"/>
      <c r="H5" s="4"/>
      <c r="I5" s="4"/>
      <c r="J5" s="4"/>
      <c r="K5" s="4"/>
      <c r="L5" s="4"/>
      <c r="M5" s="4"/>
      <c r="N5" s="4"/>
      <c r="O5" s="4"/>
      <c r="P5" s="4"/>
      <c r="Q5" s="4"/>
    </row>
    <row r="6" spans="1:17" ht="59.25" hidden="1" customHeight="1" x14ac:dyDescent="0.25">
      <c r="A6" s="305" t="s">
        <v>3322</v>
      </c>
      <c r="B6" s="377" t="s">
        <v>3325</v>
      </c>
      <c r="C6" s="378"/>
      <c r="D6" s="4"/>
      <c r="E6" s="4"/>
      <c r="F6" s="4"/>
      <c r="G6" s="4"/>
      <c r="H6" s="4"/>
      <c r="I6" s="4"/>
      <c r="J6" s="4"/>
      <c r="K6" s="4"/>
      <c r="L6" s="4"/>
      <c r="M6" s="4"/>
      <c r="N6" s="4"/>
      <c r="O6" s="4"/>
      <c r="P6" s="4"/>
      <c r="Q6" s="4"/>
    </row>
    <row r="7" spans="1:17" ht="48" hidden="1" customHeight="1" x14ac:dyDescent="0.25">
      <c r="A7" s="305" t="s">
        <v>3326</v>
      </c>
      <c r="B7" s="377" t="s">
        <v>3327</v>
      </c>
      <c r="C7" s="378"/>
      <c r="D7" s="4"/>
      <c r="E7" s="4"/>
      <c r="F7" s="4"/>
      <c r="G7" s="4"/>
      <c r="H7" s="4"/>
      <c r="I7" s="4"/>
      <c r="J7" s="4"/>
      <c r="K7" s="4"/>
      <c r="L7" s="4"/>
      <c r="M7" s="4"/>
      <c r="N7" s="4"/>
      <c r="O7" s="4"/>
      <c r="P7" s="4"/>
      <c r="Q7" s="4"/>
    </row>
    <row r="8" spans="1:17" ht="41.25" hidden="1" customHeight="1" x14ac:dyDescent="0.25">
      <c r="A8" s="305" t="s">
        <v>3328</v>
      </c>
      <c r="B8" s="377" t="s">
        <v>3329</v>
      </c>
      <c r="C8" s="378"/>
      <c r="D8" s="4"/>
      <c r="E8" s="4"/>
      <c r="F8" s="4"/>
      <c r="G8" s="4"/>
      <c r="H8" s="4"/>
      <c r="I8" s="4"/>
      <c r="J8" s="4"/>
      <c r="K8" s="4"/>
      <c r="L8" s="4"/>
      <c r="M8" s="4"/>
      <c r="N8" s="4"/>
      <c r="O8" s="4"/>
      <c r="P8" s="4"/>
      <c r="Q8" s="4"/>
    </row>
    <row r="9" spans="1:17" ht="59.25" hidden="1" customHeight="1" x14ac:dyDescent="0.25">
      <c r="A9" s="305" t="s">
        <v>3330</v>
      </c>
      <c r="B9" s="377" t="s">
        <v>3331</v>
      </c>
      <c r="C9" s="378"/>
      <c r="D9" s="4"/>
      <c r="E9" s="4"/>
      <c r="F9" s="4"/>
      <c r="G9" s="4"/>
      <c r="H9" s="4"/>
      <c r="I9" s="4"/>
      <c r="J9" s="4"/>
      <c r="K9" s="4"/>
      <c r="L9" s="4"/>
      <c r="M9" s="4"/>
      <c r="N9" s="4"/>
      <c r="O9" s="4"/>
      <c r="P9" s="4"/>
      <c r="Q9" s="4"/>
    </row>
    <row r="10" spans="1:17" ht="61.5" hidden="1" customHeight="1" x14ac:dyDescent="0.25">
      <c r="A10" s="305" t="s">
        <v>3330</v>
      </c>
      <c r="B10" s="377" t="s">
        <v>3332</v>
      </c>
      <c r="C10" s="378"/>
      <c r="D10" s="4"/>
      <c r="E10" s="4"/>
      <c r="F10" s="4"/>
      <c r="G10" s="4"/>
      <c r="H10" s="4"/>
      <c r="I10" s="4"/>
      <c r="J10" s="4"/>
      <c r="K10" s="4"/>
      <c r="L10" s="4"/>
      <c r="M10" s="4"/>
      <c r="N10" s="4"/>
      <c r="O10" s="4"/>
      <c r="P10" s="4"/>
      <c r="Q10" s="4"/>
    </row>
    <row r="11" spans="1:17" ht="43.5" hidden="1" customHeight="1" x14ac:dyDescent="0.25">
      <c r="A11" s="305" t="s">
        <v>3330</v>
      </c>
      <c r="B11" s="377" t="s">
        <v>3333</v>
      </c>
      <c r="C11" s="378"/>
      <c r="D11" s="4"/>
      <c r="E11" s="4"/>
      <c r="F11" s="4"/>
      <c r="G11" s="4"/>
      <c r="H11" s="4"/>
      <c r="I11" s="4"/>
      <c r="J11" s="4"/>
      <c r="K11" s="4"/>
      <c r="L11" s="4"/>
      <c r="M11" s="4"/>
      <c r="N11" s="4"/>
      <c r="O11" s="4"/>
      <c r="P11" s="4"/>
      <c r="Q11" s="4"/>
    </row>
    <row r="12" spans="1:17" ht="27.75" hidden="1" customHeight="1" x14ac:dyDescent="0.25">
      <c r="A12" s="305" t="s">
        <v>3334</v>
      </c>
      <c r="B12" s="377" t="s">
        <v>3335</v>
      </c>
      <c r="C12" s="378"/>
      <c r="D12" s="4"/>
      <c r="E12" s="4"/>
      <c r="F12" s="4"/>
      <c r="G12" s="4"/>
      <c r="H12" s="4"/>
      <c r="I12" s="4"/>
      <c r="J12" s="4"/>
      <c r="K12" s="4"/>
      <c r="L12" s="4"/>
      <c r="M12" s="4"/>
      <c r="N12" s="4"/>
      <c r="O12" s="4"/>
      <c r="P12" s="4"/>
      <c r="Q12" s="4"/>
    </row>
    <row r="13" spans="1:17" ht="27.75" hidden="1" customHeight="1" x14ac:dyDescent="0.25">
      <c r="A13" s="305" t="s">
        <v>3336</v>
      </c>
      <c r="B13" s="377" t="s">
        <v>3337</v>
      </c>
      <c r="C13" s="378"/>
      <c r="D13" s="4"/>
      <c r="E13" s="4"/>
      <c r="F13" s="4"/>
      <c r="G13" s="4"/>
      <c r="H13" s="4"/>
      <c r="I13" s="4"/>
      <c r="J13" s="4"/>
      <c r="K13" s="4"/>
      <c r="L13" s="4"/>
      <c r="M13" s="4"/>
      <c r="N13" s="4"/>
      <c r="O13" s="4"/>
      <c r="P13" s="4"/>
      <c r="Q13" s="4"/>
    </row>
    <row r="14" spans="1:17" ht="45.75" hidden="1" customHeight="1" x14ac:dyDescent="0.25">
      <c r="A14" s="305" t="s">
        <v>3338</v>
      </c>
      <c r="B14" s="377" t="s">
        <v>3339</v>
      </c>
      <c r="C14" s="378"/>
      <c r="D14" s="4"/>
      <c r="E14" s="4"/>
      <c r="F14" s="4"/>
      <c r="G14" s="4"/>
      <c r="H14" s="4"/>
      <c r="I14" s="4"/>
      <c r="J14" s="4"/>
      <c r="K14" s="4"/>
      <c r="L14" s="4"/>
      <c r="M14" s="4"/>
      <c r="N14" s="4"/>
      <c r="O14" s="4"/>
      <c r="P14" s="4"/>
      <c r="Q14" s="4"/>
    </row>
    <row r="15" spans="1:17" ht="45.75" hidden="1" customHeight="1" x14ac:dyDescent="0.25">
      <c r="A15" s="305" t="s">
        <v>3340</v>
      </c>
      <c r="B15" s="377" t="s">
        <v>3341</v>
      </c>
      <c r="C15" s="378"/>
      <c r="D15" s="4"/>
      <c r="E15" s="4"/>
      <c r="F15" s="4"/>
      <c r="G15" s="4"/>
      <c r="H15" s="4"/>
      <c r="I15" s="4"/>
      <c r="J15" s="4"/>
      <c r="K15" s="4"/>
      <c r="L15" s="4"/>
      <c r="M15" s="4"/>
      <c r="N15" s="4"/>
      <c r="O15" s="4"/>
      <c r="P15" s="4"/>
      <c r="Q15" s="4"/>
    </row>
    <row r="16" spans="1:17" ht="51" hidden="1" customHeight="1" x14ac:dyDescent="0.25">
      <c r="A16" s="305" t="s">
        <v>3342</v>
      </c>
      <c r="B16" s="377" t="s">
        <v>3343</v>
      </c>
      <c r="C16" s="378"/>
      <c r="D16" s="4"/>
      <c r="E16" s="4"/>
      <c r="F16" s="4"/>
      <c r="G16" s="4"/>
      <c r="H16" s="4"/>
      <c r="I16" s="4"/>
      <c r="J16" s="4"/>
      <c r="K16" s="4"/>
      <c r="L16" s="4"/>
      <c r="M16" s="4"/>
      <c r="N16" s="4"/>
      <c r="O16" s="4"/>
      <c r="P16" s="4"/>
      <c r="Q16" s="4"/>
    </row>
    <row r="17" spans="1:17" ht="27.75" hidden="1" customHeight="1" x14ac:dyDescent="0.25">
      <c r="A17" s="305" t="s">
        <v>3344</v>
      </c>
      <c r="B17" s="377" t="s">
        <v>3345</v>
      </c>
      <c r="C17" s="378"/>
      <c r="D17" s="4"/>
      <c r="E17" s="4"/>
      <c r="F17" s="4"/>
      <c r="G17" s="4"/>
      <c r="H17" s="4"/>
      <c r="I17" s="4"/>
      <c r="J17" s="4"/>
      <c r="K17" s="4"/>
      <c r="L17" s="4"/>
      <c r="M17" s="4"/>
      <c r="N17" s="4"/>
      <c r="O17" s="4"/>
      <c r="P17" s="4"/>
      <c r="Q17" s="4"/>
    </row>
    <row r="18" spans="1:17" ht="27.75" hidden="1" customHeight="1" x14ac:dyDescent="0.25">
      <c r="A18" s="305" t="s">
        <v>3346</v>
      </c>
      <c r="B18" s="377" t="s">
        <v>3347</v>
      </c>
      <c r="C18" s="378"/>
      <c r="D18" s="4"/>
      <c r="E18" s="4"/>
      <c r="F18" s="4"/>
      <c r="G18" s="4"/>
      <c r="H18" s="4"/>
      <c r="I18" s="4"/>
      <c r="J18" s="4"/>
      <c r="K18" s="4"/>
      <c r="L18" s="4"/>
      <c r="M18" s="4"/>
      <c r="N18" s="4"/>
      <c r="O18" s="4"/>
      <c r="P18" s="4"/>
      <c r="Q18" s="4"/>
    </row>
    <row r="19" spans="1:17" ht="45" hidden="1" customHeight="1" x14ac:dyDescent="0.25">
      <c r="A19" s="305" t="s">
        <v>3346</v>
      </c>
      <c r="B19" s="377" t="s">
        <v>3348</v>
      </c>
      <c r="C19" s="378"/>
      <c r="D19" s="4"/>
      <c r="E19" s="4"/>
      <c r="F19" s="4"/>
      <c r="G19" s="4"/>
      <c r="H19" s="4"/>
      <c r="I19" s="4"/>
      <c r="J19" s="4"/>
      <c r="K19" s="4"/>
      <c r="L19" s="4"/>
      <c r="M19" s="4"/>
      <c r="N19" s="4"/>
      <c r="O19" s="4"/>
      <c r="P19" s="4"/>
      <c r="Q19" s="4"/>
    </row>
    <row r="20" spans="1:17" ht="45" hidden="1" customHeight="1" x14ac:dyDescent="0.25">
      <c r="A20" s="305" t="s">
        <v>3349</v>
      </c>
      <c r="B20" s="377" t="s">
        <v>3350</v>
      </c>
      <c r="C20" s="378"/>
      <c r="D20" s="4"/>
      <c r="E20" s="4"/>
      <c r="F20" s="4"/>
      <c r="G20" s="4"/>
      <c r="H20" s="4"/>
      <c r="I20" s="4"/>
      <c r="J20" s="4"/>
      <c r="K20" s="4"/>
      <c r="L20" s="4"/>
      <c r="M20" s="4"/>
      <c r="N20" s="4"/>
      <c r="O20" s="4"/>
      <c r="P20" s="4"/>
      <c r="Q20" s="4"/>
    </row>
    <row r="21" spans="1:17" ht="30" hidden="1" customHeight="1" x14ac:dyDescent="0.25">
      <c r="A21" s="305" t="s">
        <v>3351</v>
      </c>
      <c r="B21" s="377" t="s">
        <v>3352</v>
      </c>
      <c r="C21" s="378"/>
      <c r="D21" s="4"/>
      <c r="E21" s="4"/>
      <c r="F21" s="4"/>
      <c r="G21" s="4"/>
      <c r="H21" s="4"/>
      <c r="I21" s="4"/>
      <c r="J21" s="4"/>
      <c r="K21" s="4"/>
      <c r="L21" s="4"/>
      <c r="M21" s="4"/>
      <c r="N21" s="4"/>
      <c r="O21" s="4"/>
      <c r="P21" s="4"/>
      <c r="Q21" s="4"/>
    </row>
    <row r="22" spans="1:17" ht="30" hidden="1" customHeight="1" x14ac:dyDescent="0.25">
      <c r="A22" s="305" t="s">
        <v>3353</v>
      </c>
      <c r="B22" s="377" t="s">
        <v>3354</v>
      </c>
      <c r="C22" s="378"/>
      <c r="D22" s="4"/>
      <c r="E22" s="4"/>
      <c r="F22" s="4"/>
      <c r="G22" s="4"/>
      <c r="H22" s="4"/>
      <c r="I22" s="4"/>
      <c r="J22" s="4"/>
      <c r="K22" s="4"/>
      <c r="L22" s="4"/>
      <c r="M22" s="4"/>
      <c r="N22" s="4"/>
      <c r="O22" s="4"/>
      <c r="P22" s="4"/>
      <c r="Q22" s="4"/>
    </row>
    <row r="23" spans="1:17" ht="30" hidden="1" customHeight="1" x14ac:dyDescent="0.25">
      <c r="A23" s="305" t="s">
        <v>3355</v>
      </c>
      <c r="B23" s="377" t="s">
        <v>3356</v>
      </c>
      <c r="C23" s="378"/>
      <c r="D23" s="4"/>
      <c r="E23" s="4"/>
      <c r="F23" s="4"/>
      <c r="G23" s="4"/>
      <c r="H23" s="4"/>
      <c r="I23" s="4"/>
      <c r="J23" s="4"/>
      <c r="K23" s="4"/>
      <c r="L23" s="4"/>
      <c r="M23" s="4"/>
      <c r="N23" s="4"/>
      <c r="O23" s="4"/>
      <c r="P23" s="4"/>
      <c r="Q23" s="4"/>
    </row>
    <row r="24" spans="1:17" ht="30" hidden="1" customHeight="1" x14ac:dyDescent="0.25">
      <c r="A24" s="305" t="s">
        <v>3357</v>
      </c>
      <c r="B24" s="377" t="s">
        <v>3358</v>
      </c>
      <c r="C24" s="378"/>
      <c r="D24" s="4"/>
      <c r="E24" s="4"/>
      <c r="F24" s="4"/>
      <c r="G24" s="4"/>
      <c r="H24" s="4"/>
      <c r="I24" s="4"/>
      <c r="J24" s="4"/>
      <c r="K24" s="4"/>
      <c r="L24" s="4"/>
      <c r="M24" s="4"/>
      <c r="N24" s="4"/>
      <c r="O24" s="4"/>
      <c r="P24" s="4"/>
      <c r="Q24" s="4"/>
    </row>
    <row r="25" spans="1:17" ht="30" hidden="1" customHeight="1" x14ac:dyDescent="0.25">
      <c r="A25" s="305" t="s">
        <v>3359</v>
      </c>
      <c r="B25" s="377" t="s">
        <v>3360</v>
      </c>
      <c r="C25" s="378"/>
      <c r="D25" s="4"/>
      <c r="E25" s="4"/>
      <c r="F25" s="4"/>
      <c r="G25" s="4"/>
      <c r="H25" s="4"/>
      <c r="I25" s="4"/>
      <c r="J25" s="4"/>
      <c r="K25" s="4"/>
      <c r="L25" s="4"/>
      <c r="M25" s="4"/>
      <c r="N25" s="4"/>
      <c r="O25" s="4"/>
      <c r="P25" s="4"/>
      <c r="Q25" s="4"/>
    </row>
    <row r="26" spans="1:17" ht="30" hidden="1" customHeight="1" x14ac:dyDescent="0.25">
      <c r="A26" s="305" t="s">
        <v>3361</v>
      </c>
      <c r="B26" s="377" t="s">
        <v>3362</v>
      </c>
      <c r="C26" s="378"/>
      <c r="D26" s="4"/>
      <c r="E26" s="4"/>
      <c r="F26" s="4"/>
      <c r="G26" s="4"/>
      <c r="H26" s="4"/>
      <c r="I26" s="4"/>
      <c r="J26" s="4"/>
      <c r="K26" s="4"/>
      <c r="L26" s="4"/>
      <c r="M26" s="4"/>
      <c r="N26" s="4"/>
      <c r="O26" s="4"/>
      <c r="P26" s="4"/>
      <c r="Q26" s="4"/>
    </row>
    <row r="27" spans="1:17" ht="70.5" hidden="1" customHeight="1" x14ac:dyDescent="0.25">
      <c r="A27" s="305" t="s">
        <v>3363</v>
      </c>
      <c r="B27" s="377" t="s">
        <v>3364</v>
      </c>
      <c r="C27" s="378"/>
      <c r="D27" s="4"/>
      <c r="E27" s="4"/>
      <c r="F27" s="4"/>
      <c r="G27" s="4"/>
      <c r="H27" s="4"/>
      <c r="I27" s="4"/>
      <c r="J27" s="4"/>
      <c r="K27" s="4"/>
      <c r="L27" s="4"/>
      <c r="M27" s="4"/>
      <c r="N27" s="4"/>
      <c r="O27" s="4"/>
      <c r="P27" s="4"/>
      <c r="Q27" s="4"/>
    </row>
    <row r="28" spans="1:17" ht="48" hidden="1" customHeight="1" x14ac:dyDescent="0.25">
      <c r="A28" s="305" t="s">
        <v>3365</v>
      </c>
      <c r="B28" s="377" t="s">
        <v>3366</v>
      </c>
      <c r="C28" s="378"/>
      <c r="D28" s="4"/>
      <c r="E28" s="4"/>
      <c r="F28" s="4"/>
      <c r="G28" s="4"/>
      <c r="H28" s="4"/>
      <c r="I28" s="4"/>
      <c r="J28" s="4"/>
      <c r="K28" s="4"/>
      <c r="L28" s="4"/>
      <c r="M28" s="4"/>
      <c r="N28" s="4"/>
      <c r="O28" s="4"/>
      <c r="P28" s="4"/>
      <c r="Q28" s="4"/>
    </row>
    <row r="29" spans="1:17" ht="100.5" hidden="1" customHeight="1" x14ac:dyDescent="0.25">
      <c r="A29" s="305" t="s">
        <v>3367</v>
      </c>
      <c r="B29" s="377" t="s">
        <v>3368</v>
      </c>
      <c r="C29" s="378"/>
      <c r="D29" s="4"/>
      <c r="E29" s="4"/>
      <c r="F29" s="4"/>
      <c r="G29" s="4"/>
      <c r="H29" s="4"/>
      <c r="I29" s="4"/>
      <c r="J29" s="4"/>
      <c r="K29" s="4"/>
      <c r="L29" s="4"/>
      <c r="M29" s="4"/>
      <c r="N29" s="4"/>
      <c r="O29" s="4"/>
      <c r="P29" s="4"/>
      <c r="Q29" s="4"/>
    </row>
    <row r="30" spans="1:17" ht="45" hidden="1" customHeight="1" x14ac:dyDescent="0.25">
      <c r="A30" s="305" t="s">
        <v>3369</v>
      </c>
      <c r="B30" s="377" t="s">
        <v>3370</v>
      </c>
      <c r="C30" s="378"/>
      <c r="D30" s="4"/>
      <c r="E30" s="4"/>
      <c r="F30" s="4"/>
      <c r="G30" s="4"/>
      <c r="H30" s="4"/>
      <c r="I30" s="4"/>
      <c r="J30" s="4"/>
      <c r="K30" s="4"/>
      <c r="L30" s="4"/>
      <c r="M30" s="4"/>
      <c r="N30" s="4"/>
      <c r="O30" s="4"/>
      <c r="P30" s="4"/>
      <c r="Q30" s="4"/>
    </row>
    <row r="31" spans="1:17" ht="45" hidden="1" customHeight="1" x14ac:dyDescent="0.25">
      <c r="A31" s="305" t="s">
        <v>3371</v>
      </c>
      <c r="B31" s="377" t="s">
        <v>3372</v>
      </c>
      <c r="C31" s="378"/>
      <c r="D31" s="4"/>
      <c r="E31" s="4"/>
      <c r="F31" s="4"/>
      <c r="G31" s="4"/>
      <c r="H31" s="4"/>
      <c r="I31" s="4"/>
      <c r="J31" s="4"/>
      <c r="K31" s="4"/>
      <c r="L31" s="4"/>
      <c r="M31" s="4"/>
      <c r="N31" s="4"/>
      <c r="O31" s="4"/>
      <c r="P31" s="4"/>
      <c r="Q31" s="4"/>
    </row>
    <row r="32" spans="1:17" ht="45" hidden="1" customHeight="1" x14ac:dyDescent="0.25">
      <c r="A32" s="305" t="s">
        <v>3373</v>
      </c>
      <c r="B32" s="377" t="s">
        <v>3374</v>
      </c>
      <c r="C32" s="378"/>
      <c r="D32" s="4"/>
      <c r="E32" s="4"/>
      <c r="F32" s="4"/>
      <c r="G32" s="4"/>
      <c r="H32" s="4"/>
      <c r="I32" s="4"/>
      <c r="J32" s="4"/>
      <c r="K32" s="4"/>
      <c r="L32" s="4"/>
      <c r="M32" s="4"/>
      <c r="N32" s="4"/>
      <c r="O32" s="4"/>
      <c r="P32" s="4"/>
      <c r="Q32" s="4"/>
    </row>
    <row r="33" spans="1:17" ht="72" hidden="1" customHeight="1" x14ac:dyDescent="0.25">
      <c r="A33" s="305" t="s">
        <v>3375</v>
      </c>
      <c r="B33" s="377" t="s">
        <v>3376</v>
      </c>
      <c r="C33" s="378"/>
      <c r="D33" s="4"/>
      <c r="E33" s="4"/>
      <c r="F33" s="4"/>
      <c r="G33" s="4"/>
      <c r="H33" s="4"/>
      <c r="I33" s="4"/>
      <c r="J33" s="4"/>
      <c r="K33" s="4"/>
      <c r="L33" s="4"/>
      <c r="M33" s="4"/>
      <c r="N33" s="4"/>
      <c r="O33" s="4"/>
      <c r="P33" s="4"/>
      <c r="Q33" s="4"/>
    </row>
    <row r="34" spans="1:17" ht="79.5" hidden="1" customHeight="1" x14ac:dyDescent="0.25">
      <c r="A34" s="305" t="s">
        <v>3377</v>
      </c>
      <c r="B34" s="377" t="s">
        <v>3378</v>
      </c>
      <c r="C34" s="378"/>
      <c r="D34" s="4"/>
      <c r="E34" s="4"/>
      <c r="F34" s="4"/>
      <c r="G34" s="4"/>
      <c r="H34" s="4"/>
      <c r="I34" s="4"/>
      <c r="J34" s="4"/>
      <c r="K34" s="4"/>
      <c r="L34" s="4"/>
      <c r="M34" s="4"/>
      <c r="N34" s="4"/>
      <c r="O34" s="4"/>
      <c r="P34" s="4"/>
      <c r="Q34" s="4"/>
    </row>
    <row r="35" spans="1:17" ht="70.5" hidden="1" customHeight="1" x14ac:dyDescent="0.25">
      <c r="A35" s="305" t="s">
        <v>3379</v>
      </c>
      <c r="B35" s="377" t="s">
        <v>3380</v>
      </c>
      <c r="C35" s="378"/>
      <c r="D35" s="4"/>
      <c r="E35" s="4"/>
      <c r="F35" s="4"/>
      <c r="G35" s="4"/>
      <c r="H35" s="4"/>
      <c r="I35" s="4"/>
      <c r="J35" s="4"/>
      <c r="K35" s="4"/>
      <c r="L35" s="4"/>
      <c r="M35" s="4"/>
      <c r="N35" s="4"/>
      <c r="O35" s="4"/>
      <c r="P35" s="4"/>
      <c r="Q35" s="4"/>
    </row>
    <row r="36" spans="1:17" ht="45.75" hidden="1" customHeight="1" x14ac:dyDescent="0.25">
      <c r="A36" s="305" t="s">
        <v>3381</v>
      </c>
      <c r="B36" s="377" t="s">
        <v>3382</v>
      </c>
      <c r="C36" s="378"/>
      <c r="D36" s="4"/>
      <c r="E36" s="4"/>
      <c r="F36" s="4"/>
      <c r="G36" s="4"/>
      <c r="H36" s="4"/>
      <c r="I36" s="4"/>
      <c r="J36" s="4"/>
      <c r="K36" s="4"/>
      <c r="L36" s="4"/>
      <c r="M36" s="4"/>
      <c r="N36" s="4"/>
      <c r="O36" s="4"/>
      <c r="P36" s="4"/>
      <c r="Q36" s="4"/>
    </row>
    <row r="37" spans="1:17" ht="54.75" hidden="1" customHeight="1" x14ac:dyDescent="0.25">
      <c r="A37" s="305" t="s">
        <v>3383</v>
      </c>
      <c r="B37" s="377" t="s">
        <v>3384</v>
      </c>
      <c r="C37" s="378"/>
      <c r="D37" s="4"/>
      <c r="E37" s="4"/>
      <c r="F37" s="4"/>
      <c r="G37" s="4"/>
      <c r="H37" s="4"/>
      <c r="I37" s="4"/>
      <c r="J37" s="4"/>
      <c r="K37" s="4"/>
      <c r="L37" s="4"/>
      <c r="M37" s="4"/>
      <c r="N37" s="4"/>
      <c r="O37" s="4"/>
      <c r="P37" s="4"/>
      <c r="Q37" s="4"/>
    </row>
    <row r="38" spans="1:17" ht="37.5" hidden="1" customHeight="1" x14ac:dyDescent="0.25">
      <c r="A38" s="305" t="s">
        <v>3385</v>
      </c>
      <c r="B38" s="377" t="s">
        <v>3386</v>
      </c>
      <c r="C38" s="378"/>
      <c r="D38" s="4"/>
      <c r="E38" s="4"/>
      <c r="F38" s="4"/>
      <c r="G38" s="4"/>
      <c r="H38" s="4"/>
      <c r="I38" s="4"/>
      <c r="J38" s="4"/>
      <c r="K38" s="4"/>
      <c r="L38" s="4"/>
      <c r="M38" s="4"/>
      <c r="N38" s="4"/>
      <c r="O38" s="4"/>
      <c r="P38" s="4"/>
      <c r="Q38" s="4"/>
    </row>
    <row r="39" spans="1:17" ht="61.5" hidden="1" customHeight="1" x14ac:dyDescent="0.25">
      <c r="A39" s="305" t="s">
        <v>3387</v>
      </c>
      <c r="B39" s="377" t="s">
        <v>3388</v>
      </c>
      <c r="C39" s="378"/>
      <c r="D39" s="4"/>
      <c r="E39" s="4"/>
      <c r="F39" s="4"/>
      <c r="G39" s="4"/>
      <c r="H39" s="4"/>
      <c r="I39" s="4"/>
      <c r="J39" s="4"/>
      <c r="K39" s="4"/>
      <c r="L39" s="4"/>
      <c r="M39" s="4"/>
      <c r="N39" s="4"/>
      <c r="O39" s="4"/>
      <c r="P39" s="4"/>
      <c r="Q39" s="4"/>
    </row>
    <row r="40" spans="1:17" ht="53.25" hidden="1" customHeight="1" x14ac:dyDescent="0.25">
      <c r="A40" s="305" t="s">
        <v>3389</v>
      </c>
      <c r="B40" s="377" t="s">
        <v>3390</v>
      </c>
      <c r="C40" s="378"/>
      <c r="D40" s="4"/>
      <c r="E40" s="4"/>
      <c r="F40" s="4"/>
      <c r="G40" s="4"/>
      <c r="H40" s="4"/>
      <c r="I40" s="4"/>
      <c r="J40" s="4"/>
      <c r="K40" s="4"/>
      <c r="L40" s="4"/>
      <c r="M40" s="4"/>
      <c r="N40" s="4"/>
      <c r="O40" s="4"/>
      <c r="P40" s="4"/>
      <c r="Q40" s="4"/>
    </row>
    <row r="41" spans="1:17" ht="73.5" hidden="1" customHeight="1" x14ac:dyDescent="0.25">
      <c r="A41" s="305" t="s">
        <v>3391</v>
      </c>
      <c r="B41" s="377" t="s">
        <v>3392</v>
      </c>
      <c r="C41" s="378"/>
      <c r="D41" s="4"/>
      <c r="E41" s="4"/>
      <c r="F41" s="4"/>
      <c r="G41" s="4"/>
      <c r="H41" s="4"/>
      <c r="I41" s="4"/>
      <c r="J41" s="4"/>
      <c r="K41" s="4"/>
      <c r="L41" s="4"/>
      <c r="M41" s="4"/>
      <c r="N41" s="4"/>
      <c r="O41" s="4"/>
      <c r="P41" s="4"/>
      <c r="Q41" s="4"/>
    </row>
    <row r="42" spans="1:17" ht="57.75" hidden="1" customHeight="1" x14ac:dyDescent="0.25">
      <c r="A42" s="305" t="s">
        <v>3393</v>
      </c>
      <c r="B42" s="377" t="s">
        <v>3394</v>
      </c>
      <c r="C42" s="378"/>
      <c r="D42" s="4"/>
      <c r="E42" s="4"/>
      <c r="F42" s="4"/>
      <c r="G42" s="4"/>
      <c r="H42" s="4"/>
      <c r="I42" s="4"/>
      <c r="J42" s="4"/>
      <c r="K42" s="4"/>
      <c r="L42" s="4"/>
      <c r="M42" s="4"/>
      <c r="N42" s="4"/>
      <c r="O42" s="4"/>
      <c r="P42" s="4"/>
      <c r="Q42" s="4"/>
    </row>
    <row r="43" spans="1:17" ht="84" hidden="1" customHeight="1" x14ac:dyDescent="0.25">
      <c r="A43" s="305" t="s">
        <v>3395</v>
      </c>
      <c r="B43" s="377" t="s">
        <v>3396</v>
      </c>
      <c r="C43" s="378"/>
      <c r="D43" s="4"/>
      <c r="E43" s="4"/>
      <c r="F43" s="4"/>
      <c r="G43" s="4"/>
      <c r="H43" s="4"/>
      <c r="I43" s="4"/>
      <c r="J43" s="4"/>
      <c r="K43" s="4"/>
      <c r="L43" s="4"/>
      <c r="M43" s="4"/>
      <c r="N43" s="4"/>
      <c r="O43" s="4"/>
      <c r="P43" s="4"/>
      <c r="Q43" s="4"/>
    </row>
    <row r="44" spans="1:17" ht="48" hidden="1" customHeight="1" x14ac:dyDescent="0.25">
      <c r="A44" s="305" t="s">
        <v>3397</v>
      </c>
      <c r="B44" s="377" t="s">
        <v>3398</v>
      </c>
      <c r="C44" s="378"/>
      <c r="D44" s="4"/>
      <c r="E44" s="4"/>
      <c r="F44" s="4"/>
      <c r="G44" s="4"/>
      <c r="H44" s="4"/>
      <c r="I44" s="4"/>
      <c r="J44" s="4"/>
      <c r="K44" s="4"/>
      <c r="L44" s="4"/>
      <c r="M44" s="4"/>
      <c r="N44" s="4"/>
      <c r="O44" s="4"/>
      <c r="P44" s="4"/>
      <c r="Q44" s="4"/>
    </row>
    <row r="45" spans="1:17" ht="57" hidden="1" customHeight="1" x14ac:dyDescent="0.25">
      <c r="A45" s="305" t="s">
        <v>3399</v>
      </c>
      <c r="B45" s="377" t="s">
        <v>3400</v>
      </c>
      <c r="C45" s="378"/>
      <c r="D45" s="4"/>
      <c r="E45" s="4"/>
      <c r="F45" s="4"/>
      <c r="G45" s="4"/>
      <c r="H45" s="4"/>
      <c r="I45" s="4"/>
      <c r="J45" s="4"/>
      <c r="K45" s="4"/>
      <c r="L45" s="4"/>
      <c r="M45" s="4"/>
      <c r="N45" s="4"/>
      <c r="O45" s="4"/>
      <c r="P45" s="4"/>
      <c r="Q45" s="4"/>
    </row>
    <row r="46" spans="1:17" ht="73.5" hidden="1" customHeight="1" x14ac:dyDescent="0.25">
      <c r="A46" s="305" t="s">
        <v>3401</v>
      </c>
      <c r="B46" s="382" t="s">
        <v>3402</v>
      </c>
      <c r="C46" s="378"/>
      <c r="D46" s="41"/>
      <c r="E46" s="4"/>
      <c r="F46" s="4"/>
      <c r="G46" s="4"/>
      <c r="H46" s="4"/>
      <c r="I46" s="4"/>
      <c r="J46" s="4"/>
      <c r="K46" s="4"/>
      <c r="L46" s="4"/>
      <c r="M46" s="4"/>
      <c r="N46" s="4"/>
      <c r="O46" s="4"/>
      <c r="P46" s="4"/>
      <c r="Q46" s="4"/>
    </row>
    <row r="47" spans="1:17" ht="66" hidden="1" customHeight="1" x14ac:dyDescent="0.25">
      <c r="A47" s="46" t="s">
        <v>3403</v>
      </c>
      <c r="B47" s="383" t="s">
        <v>3404</v>
      </c>
      <c r="C47" s="383"/>
      <c r="D47" s="4"/>
      <c r="E47" s="4"/>
      <c r="F47" s="4"/>
      <c r="G47" s="4"/>
      <c r="H47" s="4"/>
      <c r="I47" s="4"/>
      <c r="J47" s="4"/>
      <c r="K47" s="4"/>
      <c r="L47" s="4"/>
      <c r="M47" s="4"/>
      <c r="N47" s="4"/>
      <c r="O47" s="4"/>
      <c r="P47" s="4"/>
      <c r="Q47" s="4"/>
    </row>
    <row r="48" spans="1:17" ht="123.75" customHeight="1" x14ac:dyDescent="0.25">
      <c r="A48" s="267" t="s">
        <v>3405</v>
      </c>
      <c r="B48" s="381" t="s">
        <v>3406</v>
      </c>
      <c r="C48" s="380"/>
      <c r="D48" s="4"/>
      <c r="E48" s="4"/>
      <c r="F48" s="4"/>
      <c r="G48" s="4"/>
      <c r="H48" s="4"/>
      <c r="I48" s="4"/>
      <c r="J48" s="4"/>
      <c r="K48" s="4"/>
      <c r="L48" s="4"/>
      <c r="M48" s="4"/>
      <c r="N48" s="4"/>
      <c r="O48" s="4"/>
      <c r="P48" s="4"/>
      <c r="Q48" s="4"/>
    </row>
    <row r="49" spans="1:17" ht="34.5" customHeight="1" x14ac:dyDescent="0.25">
      <c r="A49" s="267" t="s">
        <v>3407</v>
      </c>
      <c r="B49" s="379" t="s">
        <v>3408</v>
      </c>
      <c r="C49" s="380"/>
      <c r="D49" s="4"/>
      <c r="E49" s="4"/>
      <c r="F49" s="4"/>
      <c r="G49" s="4"/>
      <c r="H49" s="4"/>
      <c r="I49" s="4"/>
      <c r="J49" s="4"/>
      <c r="K49" s="4"/>
      <c r="L49" s="4"/>
      <c r="M49" s="4"/>
      <c r="N49" s="4"/>
      <c r="O49" s="4"/>
      <c r="P49" s="4"/>
      <c r="Q49" s="4"/>
    </row>
    <row r="50" spans="1:17" ht="34.5" customHeight="1" x14ac:dyDescent="0.25">
      <c r="A50" s="267" t="s">
        <v>3409</v>
      </c>
      <c r="B50" s="379" t="s">
        <v>3410</v>
      </c>
      <c r="C50" s="380"/>
      <c r="D50" s="4"/>
      <c r="E50" s="4"/>
      <c r="F50" s="4"/>
      <c r="G50" s="4"/>
      <c r="H50" s="4"/>
      <c r="I50" s="4"/>
      <c r="J50" s="4"/>
      <c r="K50" s="4"/>
      <c r="L50" s="4"/>
      <c r="M50" s="4"/>
      <c r="N50" s="4"/>
      <c r="O50" s="4"/>
      <c r="P50" s="4"/>
      <c r="Q50" s="4"/>
    </row>
    <row r="51" spans="1:17" ht="31.5" customHeight="1" x14ac:dyDescent="0.25">
      <c r="A51" s="306" t="s">
        <v>3411</v>
      </c>
      <c r="B51" s="377" t="s">
        <v>3412</v>
      </c>
      <c r="C51" s="378"/>
      <c r="D51" s="4"/>
      <c r="E51" s="4"/>
      <c r="F51" s="4"/>
      <c r="G51" s="4"/>
      <c r="H51" s="4"/>
      <c r="I51" s="4"/>
      <c r="J51" s="4"/>
      <c r="K51" s="4"/>
      <c r="L51" s="4"/>
      <c r="M51" s="4"/>
      <c r="N51" s="4"/>
      <c r="O51" s="4"/>
      <c r="P51" s="4"/>
      <c r="Q51" s="4"/>
    </row>
    <row r="52" spans="1:17" ht="31.5" customHeight="1" x14ac:dyDescent="0.25">
      <c r="A52" s="306" t="s">
        <v>3413</v>
      </c>
      <c r="B52" s="377" t="s">
        <v>3414</v>
      </c>
      <c r="C52" s="378"/>
      <c r="D52" s="4"/>
      <c r="E52" s="4"/>
      <c r="F52" s="4"/>
      <c r="G52" s="4"/>
      <c r="H52" s="4"/>
      <c r="I52" s="4"/>
      <c r="J52" s="4"/>
      <c r="K52" s="4"/>
      <c r="L52" s="4"/>
      <c r="M52" s="4"/>
      <c r="N52" s="4"/>
      <c r="O52" s="4"/>
      <c r="P52" s="4"/>
      <c r="Q52" s="4"/>
    </row>
    <row r="53" spans="1:17" ht="31.5" customHeight="1" x14ac:dyDescent="0.25">
      <c r="A53" s="306" t="s">
        <v>3415</v>
      </c>
      <c r="B53" s="375" t="s">
        <v>3416</v>
      </c>
      <c r="C53" s="376"/>
      <c r="D53" s="4"/>
      <c r="E53" s="4"/>
      <c r="F53" s="4"/>
      <c r="G53" s="4"/>
      <c r="H53" s="4"/>
      <c r="I53" s="4"/>
      <c r="J53" s="4"/>
      <c r="K53" s="4"/>
      <c r="L53" s="4"/>
      <c r="M53" s="4"/>
      <c r="N53" s="4"/>
      <c r="O53" s="4"/>
      <c r="P53" s="4"/>
      <c r="Q53" s="4"/>
    </row>
    <row r="54" spans="1:17" ht="31.5" customHeight="1" x14ac:dyDescent="0.25">
      <c r="A54" s="306" t="s">
        <v>3417</v>
      </c>
      <c r="B54" s="375" t="s">
        <v>3418</v>
      </c>
      <c r="C54" s="376"/>
      <c r="D54" s="4"/>
      <c r="E54" s="4"/>
      <c r="F54" s="4"/>
      <c r="G54" s="4"/>
      <c r="H54" s="4"/>
      <c r="I54" s="4"/>
      <c r="J54" s="4"/>
      <c r="K54" s="4"/>
      <c r="L54" s="4"/>
      <c r="M54" s="4"/>
      <c r="N54" s="4"/>
      <c r="O54" s="4"/>
      <c r="P54" s="4"/>
      <c r="Q54" s="4"/>
    </row>
    <row r="55" spans="1:17" ht="54.6" customHeight="1" x14ac:dyDescent="0.25">
      <c r="A55" s="306" t="s">
        <v>3419</v>
      </c>
      <c r="B55" s="375" t="s">
        <v>3420</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2024-01-31T08:11:43Z</cp:lastPrinted>
  <dcterms:created xsi:type="dcterms:W3CDTF">2022-04-01T05:14:30Z</dcterms:created>
  <dcterms:modified xsi:type="dcterms:W3CDTF">2024-02-08T13:43:22Z</dcterms:modified>
</cp:coreProperties>
</file>